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 checkCompatibility="1"/>
  <mc:AlternateContent xmlns:mc="http://schemas.openxmlformats.org/markup-compatibility/2006">
    <mc:Choice Requires="x15">
      <x15ac:absPath xmlns:x15ac="http://schemas.microsoft.com/office/spreadsheetml/2010/11/ac" url="/Volumes/AVS/Presentaciones COPSP_091117./"/>
    </mc:Choice>
  </mc:AlternateContent>
  <bookViews>
    <workbookView xWindow="0" yWindow="460" windowWidth="25600" windowHeight="14180" tabRatio="500" activeTab="1"/>
  </bookViews>
  <sheets>
    <sheet name="17vs18" sheetId="3" r:id="rId1"/>
    <sheet name="11.Propuesta18" sheetId="6" r:id="rId2"/>
  </sheets>
  <definedNames>
    <definedName name="_xlnm.Print_Titles" localSheetId="1">'11.Propuesta18'!$1:$1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6" i="6" l="1"/>
  <c r="G27" i="6"/>
  <c r="G25" i="6"/>
  <c r="G26" i="6"/>
  <c r="G13" i="6"/>
  <c r="G30" i="6"/>
  <c r="G29" i="6"/>
  <c r="B211" i="6"/>
  <c r="E208" i="6"/>
  <c r="D207" i="6"/>
  <c r="D206" i="6"/>
  <c r="D205" i="6"/>
  <c r="D204" i="6"/>
  <c r="D203" i="6"/>
  <c r="D202" i="6"/>
  <c r="D201" i="6"/>
  <c r="D200" i="6"/>
  <c r="D199" i="6"/>
  <c r="D198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8" i="6"/>
  <c r="D157" i="6"/>
  <c r="D156" i="6"/>
  <c r="D155" i="6"/>
  <c r="D154" i="6"/>
  <c r="D153" i="6"/>
  <c r="D152" i="6"/>
  <c r="D151" i="6"/>
  <c r="D150" i="6"/>
  <c r="D149" i="6"/>
  <c r="D148" i="6"/>
  <c r="E147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E44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E21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<sst xmlns="http://schemas.openxmlformats.org/spreadsheetml/2006/main" count="419" uniqueCount="193">
  <si>
    <t>Total</t>
  </si>
  <si>
    <t>Financiera</t>
  </si>
  <si>
    <t>Hacienda y Crédito Público</t>
  </si>
  <si>
    <t>AGROASEMEX</t>
  </si>
  <si>
    <t>Fideicomisos  Instituidos en Relación con la Agricultura (FIRA)</t>
  </si>
  <si>
    <t>Financiera Nacional de Desarrollo Agropecuario,  Rural, Forestal y Pesquero (FND)</t>
  </si>
  <si>
    <t>Atención a Siniestros Agropecuarios</t>
  </si>
  <si>
    <t>Desarrollo de las Zona Áridas (PRODEZA)</t>
  </si>
  <si>
    <t>El Campo en Nuestras Manos</t>
  </si>
  <si>
    <t>Fortalecimiento a Organizaciones  Rurales</t>
  </si>
  <si>
    <t>Programa de Fomento a la Agricultura</t>
  </si>
  <si>
    <t>Estrategias Integrales de Política Pública Agrícola</t>
  </si>
  <si>
    <t>Impulso a la Capitalización</t>
  </si>
  <si>
    <t>Programa de Fomento Ganadero</t>
  </si>
  <si>
    <t>Acceso al Financiamiento</t>
  </si>
  <si>
    <t>Certificación y Normalización Agroalimentaria</t>
  </si>
  <si>
    <t>Riesgo Compartido</t>
  </si>
  <si>
    <t>Programa de Sanidad e Inocuidad Agroalimentaria</t>
  </si>
  <si>
    <t>Campañas Fitozoosanitarias</t>
  </si>
  <si>
    <t>Inocuidad Agroalimentaria,  Acuícola y Pesquera</t>
  </si>
  <si>
    <t>Programa de Acciones Complementarias  para Mejorar las Sanidades</t>
  </si>
  <si>
    <t>Vigilancia Epidemiológica,  de plagas y Enfermedades  Cuarentenarias</t>
  </si>
  <si>
    <t>Sistema Nacional de Información para el Desarrollo Rural Sustentable</t>
  </si>
  <si>
    <t>Sistema Integral para el Desarrollo Sustentable de la Caña de Azúcar (SIDESCA)</t>
  </si>
  <si>
    <t>Sistema Nacional de Información para el Desarrollo Rural Sustentable (SNIDRUS)</t>
  </si>
  <si>
    <t>Sistema Nacional de Inv estigación Agrícola</t>
  </si>
  <si>
    <t>Fondo SAGARPA-CONACYT</t>
  </si>
  <si>
    <t>Fondo Nacional Emprendedor (FNE)</t>
  </si>
  <si>
    <t>Desarrollo Social</t>
  </si>
  <si>
    <t>Fondo Nacional de Fomento a las Artesanías (FONART)</t>
  </si>
  <si>
    <t>Programa de Fomento a la Economía Social</t>
  </si>
  <si>
    <t>Ecoturismo y Turismo Rural</t>
  </si>
  <si>
    <t>(Ejecución Nacional)</t>
  </si>
  <si>
    <t>Desarrollo de la Acuacultura</t>
  </si>
  <si>
    <t>Ordenamiento y Vigilancia Pesquera y Acuícola</t>
  </si>
  <si>
    <t>Sustentabilidad Pecuaria</t>
  </si>
  <si>
    <t>Forestal</t>
  </si>
  <si>
    <t>Protección al medio ambiente en el medio rural</t>
  </si>
  <si>
    <t>Desarrollo Regional Sustentable</t>
  </si>
  <si>
    <t>PET (Incendios Forestales)</t>
  </si>
  <si>
    <t>PROFEPA</t>
  </si>
  <si>
    <t>Educativa</t>
  </si>
  <si>
    <t>Program a de Educación e Investigación</t>
  </si>
  <si>
    <t>Colegio de Postgraduados</t>
  </si>
  <si>
    <t>Colegio Superior Agropecuario del Estado de Guerrero (CSAEGRO)</t>
  </si>
  <si>
    <t>Instituto Nacional de Pesca y Acuacultura (INAPESCA)</t>
  </si>
  <si>
    <t>Educación Pública</t>
  </si>
  <si>
    <t>Desarrollo de Capacidades  Educación</t>
  </si>
  <si>
    <t>Educación Agropecuaria</t>
  </si>
  <si>
    <t>PROSPERA Educación</t>
  </si>
  <si>
    <t>Laboral</t>
  </si>
  <si>
    <t>Trabajo y Previsión Social</t>
  </si>
  <si>
    <t>Trabajadores  Agrícolas Temporales</t>
  </si>
  <si>
    <t>PET</t>
  </si>
  <si>
    <t>Social</t>
  </si>
  <si>
    <t>Relaciones Exteriores</t>
  </si>
  <si>
    <t>Atención a migrantes</t>
  </si>
  <si>
    <t>Desarrollo Agrario, Territorial y Urbano</t>
  </si>
  <si>
    <t>Atención a la población agraria</t>
  </si>
  <si>
    <t>Infraestructura Rural</t>
  </si>
  <si>
    <t>Jornaleros Agrícolas</t>
  </si>
  <si>
    <t>PROSPERA Desarrollo Social</t>
  </si>
  <si>
    <t>Entidades no Sectorizadas</t>
  </si>
  <si>
    <t>Atención a Indígenas (CDI)</t>
  </si>
  <si>
    <t>Fomento al Consumo</t>
  </si>
  <si>
    <t>Consumo de leche Liconsa</t>
  </si>
  <si>
    <t>Programa Alimentario</t>
  </si>
  <si>
    <t>Programa de Abasto Rural a cargo de DICONSA S.A. de C.V.</t>
  </si>
  <si>
    <t>PROSPERA Alimentación</t>
  </si>
  <si>
    <t>Adquisición de leche a productores  nacionales</t>
  </si>
  <si>
    <t>Infraestructura</t>
  </si>
  <si>
    <t>Mantenimiento de Caminos Rurales</t>
  </si>
  <si>
    <t>IMTA</t>
  </si>
  <si>
    <t>Infraestructura Hidroagrícola</t>
  </si>
  <si>
    <t>Programa de perforación y equipamiento de pozos agrícolas en estados afectados con sequía</t>
  </si>
  <si>
    <t>Programas Hidráulicos</t>
  </si>
  <si>
    <t>Aportaciones Federales para Entidades Federativas y Municipios</t>
  </si>
  <si>
    <t>Salud</t>
  </si>
  <si>
    <t>Salud en población rural</t>
  </si>
  <si>
    <t>Desarrollo de Capacidades  Salud</t>
  </si>
  <si>
    <t>Sistema de Protección Social en Salud (SPSS)</t>
  </si>
  <si>
    <t>PROSPERA Salud</t>
  </si>
  <si>
    <t>Seguro Médico Siglo XXI</t>
  </si>
  <si>
    <t>Seguro Popular</t>
  </si>
  <si>
    <t>Aportaciones a Seguridad Social</t>
  </si>
  <si>
    <t>IMSS-PROSPERA</t>
  </si>
  <si>
    <t>Seguridad Social Cañeros</t>
  </si>
  <si>
    <t>Agraria</t>
  </si>
  <si>
    <t>Atención de aspectos agrarios</t>
  </si>
  <si>
    <t>Conflictos Agrarios y Obligaciones  Jurídicas</t>
  </si>
  <si>
    <t>Regularización y Registro de Actos Jurídicos Agrarios</t>
  </si>
  <si>
    <t>ASERCA</t>
  </si>
  <si>
    <t>Comité Nacional para el Desarrollo Sustentable de la Caña de Azúcar</t>
  </si>
  <si>
    <t>CONAPESCA</t>
  </si>
  <si>
    <t>CONAZA</t>
  </si>
  <si>
    <t>Dependencia Sagarpa</t>
  </si>
  <si>
    <t>FEESA</t>
  </si>
  <si>
    <t>FIRCO</t>
  </si>
  <si>
    <t>INCA RURAL</t>
  </si>
  <si>
    <t>SENASICA</t>
  </si>
  <si>
    <t>SIAP</t>
  </si>
  <si>
    <t>SNICS</t>
  </si>
  <si>
    <t>Dependencia SEDATU</t>
  </si>
  <si>
    <t>Procuraduría Agraria</t>
  </si>
  <si>
    <t>Registro Agrario Nacional</t>
  </si>
  <si>
    <t>Tribunales Agrarios</t>
  </si>
  <si>
    <t>TOTAL</t>
  </si>
  <si>
    <t>PPEF_18</t>
  </si>
  <si>
    <t>PEF_2017</t>
  </si>
  <si>
    <t>Inspección y Vigilancia Epidemiológica,  de plagas y Enfermedades Reglamentadas  no Cuarentenarias</t>
  </si>
  <si>
    <t>Vertiente                Programa PEC / Ramo / Componente / Subcom ponente / Rama Productiva</t>
  </si>
  <si>
    <t>Program a de financiam iento y aseguramiento al medio rural</t>
  </si>
  <si>
    <t>Banco del Ahorro Nacional y Servicios Financieros SNC (BANSEFI)</t>
  </si>
  <si>
    <t>Fondo de Capitalización e Inversión del Sector Rural (FOCIR)</t>
  </si>
  <si>
    <t>Competitividad</t>
  </si>
  <si>
    <t>Agricultura,  Ganadería, Desarrollo Rural, Pesca y Alimentación</t>
  </si>
  <si>
    <t>Programa de Apoyos a la Comercialización</t>
  </si>
  <si>
    <t>Incentivos a la Comercialización</t>
  </si>
  <si>
    <t>Promoción Comercial y Fomento a las Exportaciones</t>
  </si>
  <si>
    <t>Programa de Fomento a la Inversión y Productividad</t>
  </si>
  <si>
    <t>Programa de Apoyos a Pequeños Productores</t>
  </si>
  <si>
    <t>Arráigate Joven-Impulso Emprendedor</t>
  </si>
  <si>
    <t>Programa de Fomento a la Productividad Pesquera y Acuícola</t>
  </si>
  <si>
    <t>Paquetes Productivos Pesqueros y Acuícolas</t>
  </si>
  <si>
    <t>Ex tensionismo,  Desarrollo de Capacidades  y Asociatividad Productiva</t>
  </si>
  <si>
    <t>PROCAFÉ e Impulso Productivo al Café</t>
  </si>
  <si>
    <t>Programa de Incentivos para Productores  de Maíz y Frijol (PIMAF)</t>
  </si>
  <si>
    <t>Proyectos Productivos (FAPPA)</t>
  </si>
  <si>
    <t>Capitalización Productiva Agrícola</t>
  </si>
  <si>
    <t>Investigación, Innovación y Desarrollo Tecnológico Agrícola</t>
  </si>
  <si>
    <t>Mejoramiento Productivo de Suelo y Agua</t>
  </si>
  <si>
    <t>PROAGRO Productivo</t>
  </si>
  <si>
    <t>Capitalización Productiva Pecuaria</t>
  </si>
  <si>
    <t>Estrategias Integrales para la Cadena Productiva</t>
  </si>
  <si>
    <t>Investigación, Innovación y Desarrollo Tecnológico Pecuarios</t>
  </si>
  <si>
    <t>Programa de Productividad y Competitividad Agroalimentaria</t>
  </si>
  <si>
    <t>Activos Productivos y Agrologística</t>
  </si>
  <si>
    <t>Desarrollo Productivo del Sur Sureste y Zonas Económicas Especiales</t>
  </si>
  <si>
    <t>Fortalecimiento a la Cadena Productiva</t>
  </si>
  <si>
    <t>Sistema Nacional de Investigación Agrícola</t>
  </si>
  <si>
    <t>Economía</t>
  </si>
  <si>
    <t>Turismo</t>
  </si>
  <si>
    <t>Medio Ambiente</t>
  </si>
  <si>
    <t>Programa de Sustentabilidad  de los Recursos Naturales</t>
  </si>
  <si>
    <t>Infraestructura Productiva para el Aprovechamiento Sustentable del Suelo y Agua</t>
  </si>
  <si>
    <t>Energías Renovables</t>
  </si>
  <si>
    <t>PROGAN Productivo</t>
  </si>
  <si>
    <t>Medio Ambiente y Recursos Naturales</t>
  </si>
  <si>
    <t>Vida Silvestre</t>
  </si>
  <si>
    <t>Instituto Nacional de Investigaciones  Forestales, Agrícolas y Pecuarias (INIFAP)</t>
  </si>
  <si>
    <t>Universidad Autónoma Chapingo</t>
  </si>
  <si>
    <t>Universidad Autónoma Agraria Antonio Narro</t>
  </si>
  <si>
    <t>Programa de m ejoramiento de condiciones laborales en el medio rural</t>
  </si>
  <si>
    <t>Program a de atención a la pobreza en el medio rural</t>
  </si>
  <si>
    <t>Vivienda Rural</t>
  </si>
  <si>
    <t>Coinversión Social</t>
  </si>
  <si>
    <t>Pensión para Adultos Mayores</t>
  </si>
  <si>
    <t>Program a de Derecho a la Alimentación</t>
  </si>
  <si>
    <t>Proyecto de Seguridad Alimentaria para Zonas Rurales</t>
  </si>
  <si>
    <t>Programa de apoyo a la adquisición  de leche</t>
  </si>
  <si>
    <t>Program a de atención a las mujeres en situación de violencia</t>
  </si>
  <si>
    <t>Programa de Apoyo a las Instancias de Mujeres en las Entidades Federativas, PAIMEF</t>
  </si>
  <si>
    <t>Programa de infraestructura en el medio rural</t>
  </si>
  <si>
    <t>Comunicaciones y Transportes</t>
  </si>
  <si>
    <t>Aportaciones  Federales para Entidades Federativas y Municipios</t>
  </si>
  <si>
    <t>Programa de atención a las condiciones de salud en el medio rural</t>
  </si>
  <si>
    <t>Programa para la atención de aspectos agrarios</t>
  </si>
  <si>
    <t>Archivo General Agrario</t>
  </si>
  <si>
    <t>Administrativa</t>
  </si>
  <si>
    <t>Gasto Administrativo</t>
  </si>
  <si>
    <t>Construcción de Caminos Rurales</t>
  </si>
  <si>
    <t>Programa de Concurrencia con las Entidades Federativas</t>
  </si>
  <si>
    <t>2017vs2018</t>
  </si>
  <si>
    <t>RECUPERACIÓN</t>
  </si>
  <si>
    <t>ANEXO 11. PROGRAMA ESPECIAL CONCURRENTE PARA EL DESARROLLO RURAL SUSTENTABLE (millones de pesos) CMDRS-COPSP</t>
  </si>
  <si>
    <t>Proyecto de Presupuesto de Egresos de la Federación para  el año Fiscal 2018. Programa Especial Concurrente, anexo 11. PROPUESTA DEL EJECUTIVO</t>
  </si>
  <si>
    <t>320,000.4 Millones de pesos</t>
  </si>
  <si>
    <t>Programa de financiamiento y aseguramiento al medio rural</t>
  </si>
  <si>
    <t>Incremento</t>
  </si>
  <si>
    <t>PROPUESTA DE INCREMENTO AL PPEF 2018, DE LOS PROGRAMAS PRESUPUESTARIOS-PRODUCTIVOS SENSIBLES</t>
  </si>
  <si>
    <t>IMPORTE QUE SOLICITA EL "CMDRS" PARA EL "PEC" DENTRO DEL "PPEF 2018"</t>
  </si>
  <si>
    <t xml:space="preserve">PROPUESTA DE RECUPERACIÓN DEL IMPORTE  DE LOS PROGRAMAS PRESUPUESTARIOS-PRODUCTIVOS, DEL PRESUPUESTO PROPUESTO EN EL PROYECTO DEL EJECUTIVO FEDERAL  PARA EL AÑO 2018, CONTRA LO ASIGANDO EL AÑO FISCAL 2017 POR LA CÁMARA DE DIPUTADOS </t>
  </si>
  <si>
    <t>ADECUACIÓN, SUPRESIÓN, FUSIÓN Y ADECUACIÓN DE DIVERSOS COMPONENTES DEL PROGRAMA PRESUPUESTARIO  S266.- Programa de Apoyos a Pequeños Productores</t>
  </si>
  <si>
    <t>IMPORTE</t>
  </si>
  <si>
    <r>
      <t xml:space="preserve">El Campo en Nuestras Manos </t>
    </r>
    <r>
      <rPr>
        <b/>
        <sz val="7"/>
        <color rgb="FF086F06"/>
        <rFont val="Arial Narrow"/>
        <family val="2"/>
      </rPr>
      <t>(Estrategia para la Soberanía Alimentaria y Nutricional)</t>
    </r>
  </si>
  <si>
    <r>
      <t xml:space="preserve">Extensionismo,  Desarrollo de Capacidades  y Asociatividad Productiva </t>
    </r>
    <r>
      <rPr>
        <b/>
        <sz val="7"/>
        <color rgb="FF086F06"/>
        <rFont val="Arial Narrow"/>
        <family val="2"/>
      </rPr>
      <t>(Centros de Extensionismo)</t>
    </r>
  </si>
  <si>
    <r>
      <rPr>
        <b/>
        <sz val="7"/>
        <color rgb="FF086F06"/>
        <rFont val="Arial Narrow"/>
        <family val="2"/>
      </rPr>
      <t>(Asociatividad Productiva)</t>
    </r>
    <r>
      <rPr>
        <sz val="7"/>
        <color theme="1"/>
        <rFont val="Arial Narrow"/>
        <family val="2"/>
      </rPr>
      <t xml:space="preserve"> </t>
    </r>
    <r>
      <rPr>
        <b/>
        <sz val="7"/>
        <color rgb="FF086F06"/>
        <rFont val="Arial Narrow"/>
        <family val="2"/>
      </rPr>
      <t xml:space="preserve">y </t>
    </r>
    <r>
      <rPr>
        <sz val="7"/>
        <color theme="1"/>
        <rFont val="Arial Narrow"/>
        <family val="2"/>
      </rPr>
      <t>Fortalecimiento a Organizaciones  Rurales</t>
    </r>
  </si>
  <si>
    <t>Programa de Derecho a la Alimentación</t>
  </si>
  <si>
    <r>
      <t xml:space="preserve">Proyecto de Seguridad Alimentaria para Zonas Rurales </t>
    </r>
    <r>
      <rPr>
        <b/>
        <sz val="7"/>
        <color rgb="FF086F06"/>
        <rFont val="Arial Narrow"/>
        <family val="2"/>
      </rPr>
      <t>(Estrategia para la Soberania Alimentaria y Nutricional)</t>
    </r>
  </si>
  <si>
    <r>
      <t>304.7+</t>
    </r>
    <r>
      <rPr>
        <b/>
        <sz val="10"/>
        <color rgb="FF0F15B5"/>
        <rFont val="Arial Narrow Negrita Cursiva"/>
      </rPr>
      <t>750</t>
    </r>
  </si>
  <si>
    <t>NOTA</t>
  </si>
  <si>
    <t>OBS.</t>
  </si>
  <si>
    <r>
      <t xml:space="preserve">En la Vertiente de Competitividad, existe el componente “El Campo en Nuestras Manos” y en la Vertiente Social, se tiene el Componente “Proyecto de Seguridad Alimentaria para Zonas Rurales”, ambos componentes atienden a la misma población objetivo, además este último da acompañamiento a los proyectos, situación que no ha sido eficiente en el primer componente, por ello se propone que ambos componentes se fusionen en uno solo y este se pueda denominar: </t>
    </r>
    <r>
      <rPr>
        <b/>
        <sz val="11"/>
        <color theme="1"/>
        <rFont val="Calibri"/>
        <family val="2"/>
        <scheme val="minor"/>
      </rPr>
      <t>ESTRATEGIA PARA LA SOBERANÍA ALIMENTARIA Y NUTRICIONAL</t>
    </r>
    <r>
      <rPr>
        <sz val="11"/>
        <color theme="1"/>
        <rFont val="Calibri"/>
        <family val="2"/>
        <scheme val="minor"/>
      </rPr>
      <t xml:space="preserve">. Por lo que el recurso del Componente “Proyecto de Seguridad Alimentaria para Zonas Rurales”, se dividirá y se transferirán 750 millones de pesos a los servicios de extensionismo, los cuales se otorgarán por conducto de un nuevo Componente denominado: </t>
    </r>
    <r>
      <rPr>
        <b/>
        <i/>
        <sz val="11"/>
        <color theme="1"/>
        <rFont val="Calibri"/>
        <family val="2"/>
        <scheme val="minor"/>
      </rPr>
      <t>“CENTROS DE EXTENSIONISMO PARA EL DESARROLLO RURAL”,</t>
    </r>
    <r>
      <rPr>
        <sz val="11"/>
        <color theme="1"/>
        <rFont val="Calibri"/>
        <family val="2"/>
        <scheme val="minor"/>
      </rPr>
      <t xml:space="preserve"> este nuevo nombre sustituirá al actual, denominado: “Extensionismo, Desarrollo de Capacidades y Asociatividad Productiva”, de igual manera la parte de Asociatividad Productiva, se incorporara al componente: FORTALECIMIENTO A ORGANIZACIONES RURALES, el cual no cumple con las expectativas del Programa Nacional de Fomento a la Organización Económica del Sector Rural a que se refiere el Artículo 153 de la LDRS. Mucho menos a la promoción y articulación de las cadenas de producción-consumo para lograr una vinculación eficiente y equitativa entre los agentes del desarrollo rural sustentable que se precisan en el numeral 143 de la misma Ley, por ello, se propone, se asignen adicionalmente 360 millones a éste componente, el cual se denominará: </t>
    </r>
    <r>
      <rPr>
        <b/>
        <i/>
        <sz val="11"/>
        <color theme="1"/>
        <rFont val="Calibri"/>
        <family val="2"/>
        <scheme val="minor"/>
      </rPr>
      <t>Asociación Productiva y Fortalecimiento a las Organizaciones Rurales</t>
    </r>
    <r>
      <rPr>
        <sz val="11"/>
        <color theme="1"/>
        <rFont val="Calibri"/>
        <family val="2"/>
        <scheme val="minor"/>
      </rPr>
      <t xml:space="preserve">, cuyo objetivo principal será dar cumplimiento </t>
    </r>
    <r>
      <rPr>
        <b/>
        <sz val="11"/>
        <color theme="1"/>
        <rFont val="Calibri"/>
        <family val="2"/>
        <scheme val="minor"/>
      </rPr>
      <t>a las Fracciones de la I a la VI del Artículo 143 de la LDRS.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</si>
</sst>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FF0000"/>
      <name val="Calibri"/>
      <family val="2"/>
      <scheme val="minor"/>
    </font>
    <font>
      <b/>
      <sz val="10"/>
      <color rgb="FFFF0000"/>
      <name val="Arial Narrow"/>
      <family val="2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Times New Roman"/>
      <family val="1"/>
    </font>
    <font>
      <b/>
      <sz val="8"/>
      <color theme="1"/>
      <name val="Arial Narrow"/>
      <family val="2"/>
    </font>
    <font>
      <sz val="6"/>
      <color theme="1"/>
      <name val="Arial Narrow"/>
      <family val="2"/>
    </font>
    <font>
      <b/>
      <sz val="7"/>
      <color rgb="FFFF0000"/>
      <name val="Arial Narrow"/>
      <family val="2"/>
    </font>
    <font>
      <b/>
      <sz val="10"/>
      <color rgb="FF0F15B5"/>
      <name val="Arial Narrow"/>
      <family val="2"/>
    </font>
    <font>
      <b/>
      <sz val="7"/>
      <color rgb="FF0F15B5"/>
      <name val="Arial Narrow"/>
      <family val="2"/>
    </font>
    <font>
      <b/>
      <sz val="10"/>
      <color rgb="FF086F06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86F06"/>
      <name val="Calibri"/>
      <family val="2"/>
      <scheme val="minor"/>
    </font>
    <font>
      <b/>
      <sz val="9"/>
      <color theme="1"/>
      <name val="Arial Narrow"/>
      <family val="2"/>
    </font>
    <font>
      <b/>
      <sz val="12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rgb="FF0F15B5"/>
      <name val="Calibri"/>
      <family val="2"/>
      <scheme val="minor"/>
    </font>
    <font>
      <b/>
      <sz val="10"/>
      <color rgb="FF0F15B5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086F06"/>
      <name val="Calibri"/>
      <family val="2"/>
      <scheme val="minor"/>
    </font>
    <font>
      <b/>
      <i/>
      <sz val="10"/>
      <color rgb="FF086F06"/>
      <name val="Arial Narrow"/>
      <family val="2"/>
    </font>
    <font>
      <b/>
      <sz val="10"/>
      <color theme="1"/>
      <name val="Arial Narrow Negrita Cursiva"/>
    </font>
    <font>
      <sz val="10"/>
      <color theme="1"/>
      <name val="Arial Narrow Negrita Cursiva"/>
    </font>
    <font>
      <b/>
      <sz val="10"/>
      <color rgb="FFFF0000"/>
      <name val="Arial Narrow Negrita Cursiva"/>
    </font>
    <font>
      <b/>
      <sz val="7"/>
      <color rgb="FF086F06"/>
      <name val="Arial Narrow"/>
      <family val="2"/>
    </font>
    <font>
      <sz val="10"/>
      <color rgb="FF0F15B5"/>
      <name val="Arial Narrow Negrita Cursiva"/>
    </font>
    <font>
      <b/>
      <sz val="10"/>
      <color rgb="FF0F15B5"/>
      <name val="Arial Narrow Negrita Cursiva"/>
    </font>
    <font>
      <b/>
      <i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CFFFB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BFFFE"/>
        <bgColor indexed="64"/>
      </patternFill>
    </fill>
    <fill>
      <patternFill patternType="solid">
        <fgColor rgb="FFFDFFD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1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0" fontId="2" fillId="0" borderId="7" xfId="0" applyFont="1" applyBorder="1" applyAlignment="1">
      <alignment horizontal="left" vertical="center" wrapText="1" indent="6"/>
    </xf>
    <xf numFmtId="0" fontId="2" fillId="0" borderId="8" xfId="0" applyFont="1" applyBorder="1" applyAlignment="1">
      <alignment vertical="center" wrapText="1"/>
    </xf>
    <xf numFmtId="4" fontId="0" fillId="0" borderId="0" xfId="0" applyNumberFormat="1"/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 indent="1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 indent="15"/>
    </xf>
    <xf numFmtId="0" fontId="3" fillId="0" borderId="10" xfId="0" applyFont="1" applyBorder="1" applyAlignment="1">
      <alignment horizontal="left" vertical="center" wrapText="1" indent="15"/>
    </xf>
    <xf numFmtId="0" fontId="3" fillId="0" borderId="11" xfId="0" applyFont="1" applyBorder="1" applyAlignment="1">
      <alignment horizontal="left" vertical="center" wrapText="1" indent="15"/>
    </xf>
    <xf numFmtId="0" fontId="2" fillId="0" borderId="10" xfId="0" applyFont="1" applyBorder="1" applyAlignment="1">
      <alignment horizontal="left" vertical="center" wrapText="1" indent="1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 indent="6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/>
    <xf numFmtId="0" fontId="17" fillId="0" borderId="11" xfId="0" applyFont="1" applyBorder="1" applyAlignment="1">
      <alignment horizontal="left" vertical="center" wrapText="1" indent="15"/>
    </xf>
    <xf numFmtId="0" fontId="18" fillId="0" borderId="7" xfId="0" applyFont="1" applyBorder="1" applyAlignment="1">
      <alignment horizontal="left" vertical="center" wrapText="1" indent="6"/>
    </xf>
    <xf numFmtId="4" fontId="9" fillId="0" borderId="1" xfId="0" applyNumberFormat="1" applyFont="1" applyBorder="1" applyAlignment="1">
      <alignment horizontal="right" vertical="center" wrapText="1"/>
    </xf>
    <xf numFmtId="4" fontId="6" fillId="0" borderId="15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 vertical="center" wrapText="1"/>
    </xf>
    <xf numFmtId="4" fontId="6" fillId="5" borderId="19" xfId="0" applyNumberFormat="1" applyFont="1" applyFill="1" applyBorder="1" applyAlignment="1">
      <alignment horizontal="right" vertical="center" wrapText="1"/>
    </xf>
    <xf numFmtId="4" fontId="6" fillId="5" borderId="14" xfId="0" applyNumberFormat="1" applyFont="1" applyFill="1" applyBorder="1" applyAlignment="1">
      <alignment horizontal="right" vertical="center" wrapText="1"/>
    </xf>
    <xf numFmtId="4" fontId="1" fillId="5" borderId="14" xfId="0" applyNumberFormat="1" applyFont="1" applyFill="1" applyBorder="1" applyAlignment="1">
      <alignment vertical="center" wrapText="1"/>
    </xf>
    <xf numFmtId="4" fontId="7" fillId="5" borderId="20" xfId="0" applyNumberFormat="1" applyFont="1" applyFill="1" applyBorder="1" applyAlignment="1">
      <alignment horizontal="right" vertical="center" wrapText="1"/>
    </xf>
    <xf numFmtId="4" fontId="9" fillId="0" borderId="15" xfId="0" applyNumberFormat="1" applyFont="1" applyBorder="1" applyAlignment="1">
      <alignment horizontal="right" vertical="center" wrapText="1"/>
    </xf>
    <xf numFmtId="4" fontId="19" fillId="3" borderId="14" xfId="0" applyNumberFormat="1" applyFont="1" applyFill="1" applyBorder="1" applyAlignment="1">
      <alignment horizontal="right" vertical="center" wrapText="1"/>
    </xf>
    <xf numFmtId="0" fontId="7" fillId="0" borderId="21" xfId="0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left" vertical="center" wrapText="1" indent="15"/>
    </xf>
    <xf numFmtId="0" fontId="9" fillId="2" borderId="16" xfId="0" applyFont="1" applyFill="1" applyBorder="1" applyAlignment="1">
      <alignment horizontal="right" vertical="center" wrapText="1"/>
    </xf>
    <xf numFmtId="4" fontId="9" fillId="5" borderId="2" xfId="0" applyNumberFormat="1" applyFont="1" applyFill="1" applyBorder="1" applyAlignment="1">
      <alignment horizontal="right" vertical="center" wrapText="1"/>
    </xf>
    <xf numFmtId="4" fontId="22" fillId="6" borderId="2" xfId="0" applyNumberFormat="1" applyFont="1" applyFill="1" applyBorder="1" applyAlignment="1">
      <alignment horizontal="right"/>
    </xf>
    <xf numFmtId="4" fontId="23" fillId="2" borderId="17" xfId="0" applyNumberFormat="1" applyFont="1" applyFill="1" applyBorder="1" applyAlignment="1">
      <alignment horizontal="right"/>
    </xf>
    <xf numFmtId="4" fontId="9" fillId="0" borderId="22" xfId="0" applyNumberFormat="1" applyFont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7" fillId="0" borderId="22" xfId="0" applyNumberFormat="1" applyFont="1" applyBorder="1" applyAlignment="1">
      <alignment horizontal="right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right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4" fontId="21" fillId="3" borderId="0" xfId="0" applyNumberFormat="1" applyFont="1" applyFill="1" applyBorder="1" applyAlignment="1">
      <alignment horizontal="right" vertical="center" wrapText="1"/>
    </xf>
    <xf numFmtId="4" fontId="14" fillId="3" borderId="0" xfId="0" applyNumberFormat="1" applyFont="1" applyFill="1" applyBorder="1" applyAlignment="1">
      <alignment horizontal="right" vertical="center" wrapText="1"/>
    </xf>
    <xf numFmtId="0" fontId="0" fillId="3" borderId="0" xfId="0" applyFill="1"/>
    <xf numFmtId="4" fontId="7" fillId="5" borderId="1" xfId="0" applyNumberFormat="1" applyFont="1" applyFill="1" applyBorder="1" applyAlignment="1">
      <alignment horizontal="right" vertical="center" wrapText="1"/>
    </xf>
    <xf numFmtId="4" fontId="9" fillId="7" borderId="1" xfId="0" applyNumberFormat="1" applyFont="1" applyFill="1" applyBorder="1" applyAlignment="1">
      <alignment horizontal="righ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6" fillId="7" borderId="30" xfId="0" applyNumberFormat="1" applyFont="1" applyFill="1" applyBorder="1" applyAlignment="1">
      <alignment horizontal="center" vertical="center" wrapText="1"/>
    </xf>
    <xf numFmtId="4" fontId="8" fillId="4" borderId="31" xfId="0" applyNumberFormat="1" applyFont="1" applyFill="1" applyBorder="1"/>
    <xf numFmtId="0" fontId="6" fillId="7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vertical="center" wrapText="1"/>
    </xf>
    <xf numFmtId="4" fontId="19" fillId="3" borderId="1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vertical="center" wrapText="1"/>
    </xf>
    <xf numFmtId="0" fontId="28" fillId="0" borderId="9" xfId="0" applyFont="1" applyBorder="1" applyAlignment="1">
      <alignment horizontal="center" vertical="center"/>
    </xf>
    <xf numFmtId="4" fontId="29" fillId="0" borderId="9" xfId="0" applyNumberFormat="1" applyFont="1" applyBorder="1"/>
    <xf numFmtId="0" fontId="25" fillId="5" borderId="1" xfId="0" applyFont="1" applyFill="1" applyBorder="1" applyAlignment="1">
      <alignment horizontal="center" vertical="center" wrapText="1"/>
    </xf>
    <xf numFmtId="4" fontId="23" fillId="2" borderId="1" xfId="0" applyNumberFormat="1" applyFont="1" applyFill="1" applyBorder="1"/>
    <xf numFmtId="0" fontId="2" fillId="0" borderId="11" xfId="0" applyFont="1" applyBorder="1" applyAlignment="1">
      <alignment horizontal="left" vertical="center" wrapText="1" indent="6"/>
    </xf>
    <xf numFmtId="4" fontId="23" fillId="2" borderId="11" xfId="0" applyNumberFormat="1" applyFont="1" applyFill="1" applyBorder="1" applyAlignment="1">
      <alignment horizontal="right"/>
    </xf>
    <xf numFmtId="4" fontId="23" fillId="5" borderId="27" xfId="0" applyNumberFormat="1" applyFont="1" applyFill="1" applyBorder="1" applyAlignment="1">
      <alignment horizontal="right"/>
    </xf>
    <xf numFmtId="4" fontId="24" fillId="6" borderId="27" xfId="0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right" vertical="center" wrapText="1"/>
    </xf>
    <xf numFmtId="4" fontId="7" fillId="5" borderId="9" xfId="0" applyNumberFormat="1" applyFont="1" applyFill="1" applyBorder="1" applyAlignment="1">
      <alignment horizontal="right" vertical="center" wrapText="1"/>
    </xf>
    <xf numFmtId="4" fontId="21" fillId="0" borderId="34" xfId="0" applyNumberFormat="1" applyFont="1" applyBorder="1" applyAlignment="1">
      <alignment horizontal="right" vertical="center" wrapText="1"/>
    </xf>
    <xf numFmtId="4" fontId="14" fillId="0" borderId="35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21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30" fillId="0" borderId="0" xfId="0" applyFont="1"/>
    <xf numFmtId="4" fontId="7" fillId="0" borderId="15" xfId="0" applyNumberFormat="1" applyFont="1" applyBorder="1" applyAlignment="1">
      <alignment horizontal="right" vertical="center" wrapText="1"/>
    </xf>
    <xf numFmtId="4" fontId="7" fillId="5" borderId="14" xfId="0" applyNumberFormat="1" applyFont="1" applyFill="1" applyBorder="1" applyAlignment="1">
      <alignment horizontal="right" vertical="center" wrapText="1"/>
    </xf>
    <xf numFmtId="4" fontId="34" fillId="0" borderId="37" xfId="0" applyNumberFormat="1" applyFont="1" applyFill="1" applyBorder="1"/>
    <xf numFmtId="4" fontId="34" fillId="0" borderId="14" xfId="0" applyNumberFormat="1" applyFont="1" applyFill="1" applyBorder="1"/>
    <xf numFmtId="4" fontId="34" fillId="0" borderId="20" xfId="0" applyNumberFormat="1" applyFont="1" applyFill="1" applyBorder="1"/>
    <xf numFmtId="4" fontId="34" fillId="0" borderId="0" xfId="0" applyNumberFormat="1" applyFont="1" applyFill="1"/>
    <xf numFmtId="4" fontId="36" fillId="0" borderId="16" xfId="0" applyNumberFormat="1" applyFont="1" applyBorder="1" applyAlignment="1">
      <alignment horizontal="center" vertical="center"/>
    </xf>
    <xf numFmtId="4" fontId="37" fillId="0" borderId="11" xfId="0" applyNumberFormat="1" applyFont="1" applyBorder="1"/>
    <xf numFmtId="4" fontId="37" fillId="0" borderId="36" xfId="0" applyNumberFormat="1" applyFont="1" applyBorder="1"/>
    <xf numFmtId="4" fontId="37" fillId="0" borderId="12" xfId="0" applyNumberFormat="1" applyFont="1" applyBorder="1"/>
    <xf numFmtId="4" fontId="38" fillId="2" borderId="16" xfId="0" applyNumberFormat="1" applyFont="1" applyFill="1" applyBorder="1"/>
    <xf numFmtId="4" fontId="37" fillId="3" borderId="0" xfId="0" applyNumberFormat="1" applyFont="1" applyFill="1"/>
    <xf numFmtId="4" fontId="37" fillId="0" borderId="0" xfId="0" applyNumberFormat="1" applyFont="1"/>
    <xf numFmtId="0" fontId="7" fillId="8" borderId="1" xfId="0" applyFont="1" applyFill="1" applyBorder="1" applyAlignment="1">
      <alignment horizontal="right" vertical="center" wrapText="1"/>
    </xf>
    <xf numFmtId="4" fontId="7" fillId="8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4" fontId="14" fillId="8" borderId="1" xfId="0" applyNumberFormat="1" applyFont="1" applyFill="1" applyBorder="1" applyAlignment="1">
      <alignment horizontal="right" vertical="center" wrapText="1"/>
    </xf>
    <xf numFmtId="4" fontId="37" fillId="8" borderId="36" xfId="0" applyNumberFormat="1" applyFont="1" applyFill="1" applyBorder="1"/>
    <xf numFmtId="4" fontId="34" fillId="8" borderId="14" xfId="0" applyNumberFormat="1" applyFont="1" applyFill="1" applyBorder="1"/>
    <xf numFmtId="4" fontId="21" fillId="8" borderId="1" xfId="0" applyNumberFormat="1" applyFont="1" applyFill="1" applyBorder="1" applyAlignment="1">
      <alignment horizontal="right" vertical="center" wrapText="1"/>
    </xf>
    <xf numFmtId="4" fontId="40" fillId="8" borderId="36" xfId="0" applyNumberFormat="1" applyFont="1" applyFill="1" applyBorder="1"/>
    <xf numFmtId="0" fontId="2" fillId="0" borderId="13" xfId="0" applyFont="1" applyBorder="1" applyAlignment="1">
      <alignment vertical="center" wrapText="1"/>
    </xf>
    <xf numFmtId="0" fontId="2" fillId="7" borderId="13" xfId="0" applyFont="1" applyFill="1" applyBorder="1" applyAlignment="1">
      <alignment horizontal="left" vertical="center" wrapText="1" indent="6"/>
    </xf>
    <xf numFmtId="0" fontId="2" fillId="0" borderId="13" xfId="0" applyFont="1" applyBorder="1" applyAlignment="1">
      <alignment horizontal="left" vertical="center" wrapText="1" indent="1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15"/>
    </xf>
    <xf numFmtId="0" fontId="18" fillId="7" borderId="13" xfId="0" applyFont="1" applyFill="1" applyBorder="1" applyAlignment="1">
      <alignment horizontal="left" vertical="center" wrapText="1" indent="6"/>
    </xf>
    <xf numFmtId="0" fontId="2" fillId="0" borderId="13" xfId="0" applyFont="1" applyBorder="1" applyAlignment="1">
      <alignment horizontal="left" vertical="center" wrapText="1" indent="6"/>
    </xf>
    <xf numFmtId="0" fontId="2" fillId="7" borderId="13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left" vertical="center" wrapText="1" indent="15"/>
    </xf>
    <xf numFmtId="0" fontId="2" fillId="7" borderId="13" xfId="0" applyFont="1" applyFill="1" applyBorder="1" applyAlignment="1">
      <alignment horizontal="left" vertical="center" wrapText="1" indent="15"/>
    </xf>
    <xf numFmtId="0" fontId="17" fillId="0" borderId="13" xfId="0" applyFont="1" applyBorder="1" applyAlignment="1">
      <alignment horizontal="left" vertical="center" wrapText="1" indent="15"/>
    </xf>
    <xf numFmtId="0" fontId="20" fillId="0" borderId="13" xfId="0" applyFont="1" applyBorder="1" applyAlignment="1">
      <alignment horizontal="left" vertical="center" wrapText="1" indent="15"/>
    </xf>
    <xf numFmtId="0" fontId="3" fillId="3" borderId="1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>
      <alignment horizontal="right" vertical="center" wrapText="1"/>
    </xf>
    <xf numFmtId="4" fontId="21" fillId="3" borderId="5" xfId="0" applyNumberFormat="1" applyFont="1" applyFill="1" applyBorder="1" applyAlignment="1">
      <alignment horizontal="right" vertical="center" wrapText="1"/>
    </xf>
    <xf numFmtId="4" fontId="14" fillId="3" borderId="5" xfId="0" applyNumberFormat="1" applyFont="1" applyFill="1" applyBorder="1" applyAlignment="1">
      <alignment horizontal="right" vertical="center" wrapText="1"/>
    </xf>
    <xf numFmtId="4" fontId="34" fillId="0" borderId="37" xfId="0" applyNumberFormat="1" applyFont="1" applyFill="1" applyBorder="1" applyAlignment="1">
      <alignment horizontal="center" vertical="center"/>
    </xf>
    <xf numFmtId="4" fontId="34" fillId="0" borderId="26" xfId="0" applyNumberFormat="1" applyFont="1" applyFill="1" applyBorder="1" applyAlignment="1">
      <alignment horizontal="center" vertical="center"/>
    </xf>
    <xf numFmtId="4" fontId="35" fillId="0" borderId="14" xfId="0" applyNumberFormat="1" applyFont="1" applyFill="1" applyBorder="1" applyAlignment="1">
      <alignment horizontal="right" vertical="center" wrapText="1"/>
    </xf>
    <xf numFmtId="4" fontId="21" fillId="3" borderId="14" xfId="0" applyNumberFormat="1" applyFont="1" applyFill="1" applyBorder="1" applyAlignment="1">
      <alignment horizontal="right" vertical="center" wrapText="1"/>
    </xf>
    <xf numFmtId="4" fontId="21" fillId="0" borderId="14" xfId="0" applyNumberFormat="1" applyFont="1" applyFill="1" applyBorder="1" applyAlignment="1">
      <alignment horizontal="right" vertical="center" wrapText="1"/>
    </xf>
    <xf numFmtId="4" fontId="42" fillId="8" borderId="14" xfId="0" applyNumberFormat="1" applyFont="1" applyFill="1" applyBorder="1"/>
    <xf numFmtId="4" fontId="37" fillId="6" borderId="36" xfId="0" applyNumberFormat="1" applyFont="1" applyFill="1" applyBorder="1"/>
    <xf numFmtId="4" fontId="37" fillId="6" borderId="36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23" fillId="5" borderId="9" xfId="0" applyNumberFormat="1" applyFont="1" applyFill="1" applyBorder="1" applyAlignment="1">
      <alignment horizontal="right"/>
    </xf>
    <xf numFmtId="4" fontId="24" fillId="6" borderId="12" xfId="0" applyNumberFormat="1" applyFont="1" applyFill="1" applyBorder="1" applyAlignment="1">
      <alignment horizontal="right"/>
    </xf>
    <xf numFmtId="4" fontId="21" fillId="0" borderId="22" xfId="0" applyNumberFormat="1" applyFont="1" applyBorder="1" applyAlignment="1">
      <alignment horizontal="right" vertical="center" wrapText="1"/>
    </xf>
    <xf numFmtId="4" fontId="21" fillId="0" borderId="22" xfId="0" applyNumberFormat="1" applyFont="1" applyBorder="1" applyAlignment="1">
      <alignment vertical="center" wrapText="1"/>
    </xf>
    <xf numFmtId="4" fontId="6" fillId="0" borderId="22" xfId="0" applyNumberFormat="1" applyFont="1" applyBorder="1" applyAlignment="1">
      <alignment horizontal="right" vertical="center" wrapText="1"/>
    </xf>
    <xf numFmtId="4" fontId="21" fillId="0" borderId="38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" fontId="22" fillId="6" borderId="16" xfId="0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4" fontId="7" fillId="0" borderId="15" xfId="0" applyNumberFormat="1" applyFont="1" applyBorder="1" applyAlignment="1">
      <alignment horizontal="right" vertical="center" wrapText="1"/>
    </xf>
    <xf numFmtId="4" fontId="7" fillId="5" borderId="14" xfId="0" applyNumberFormat="1" applyFont="1" applyFill="1" applyBorder="1" applyAlignment="1">
      <alignment horizontal="right" vertical="center" wrapText="1"/>
    </xf>
    <xf numFmtId="4" fontId="21" fillId="0" borderId="22" xfId="0" applyNumberFormat="1" applyFont="1" applyBorder="1" applyAlignment="1">
      <alignment horizontal="right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/>
    </xf>
    <xf numFmtId="0" fontId="22" fillId="8" borderId="32" xfId="0" applyFont="1" applyFill="1" applyBorder="1" applyAlignment="1">
      <alignment horizontal="center" vertical="center"/>
    </xf>
    <xf numFmtId="0" fontId="22" fillId="8" borderId="28" xfId="0" applyFont="1" applyFill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</cellXfs>
  <cellStyles count="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Normal" xfId="0" builtinId="0"/>
  </cellStyles>
  <dxfs count="0"/>
  <tableStyles count="0" defaultTableStyle="TableStyleMedium9" defaultPivotStyle="PivotStyleMedium7"/>
  <colors>
    <mruColors>
      <color rgb="FF0F15B5"/>
      <color rgb="FFFDFFD0"/>
      <color rgb="FF086F06"/>
      <color rgb="FFCFFFB3"/>
      <color rgb="FFBBFFFE"/>
      <color rgb="FFB3FFA8"/>
      <color rgb="FFC1FF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E194"/>
  <sheetViews>
    <sheetView zoomScale="125" workbookViewId="0">
      <selection activeCell="A13" sqref="A13"/>
    </sheetView>
  </sheetViews>
  <sheetFormatPr baseColWidth="10" defaultRowHeight="16" x14ac:dyDescent="0.2"/>
  <cols>
    <col min="1" max="1" width="77.5" customWidth="1"/>
    <col min="2" max="2" width="10.5" style="1" customWidth="1"/>
    <col min="3" max="3" width="11.6640625" style="23" customWidth="1"/>
    <col min="4" max="4" width="9" style="1" customWidth="1"/>
  </cols>
  <sheetData>
    <row r="1" spans="1:5" s="136" customFormat="1" ht="17" thickBot="1" x14ac:dyDescent="0.25">
      <c r="A1" s="143" t="s">
        <v>110</v>
      </c>
      <c r="B1" s="144" t="s">
        <v>107</v>
      </c>
      <c r="C1" s="145" t="s">
        <v>108</v>
      </c>
      <c r="D1" s="146" t="s">
        <v>172</v>
      </c>
      <c r="E1" s="135" t="s">
        <v>190</v>
      </c>
    </row>
    <row r="2" spans="1:5" ht="17" thickBot="1" x14ac:dyDescent="0.25">
      <c r="A2" s="2" t="s">
        <v>0</v>
      </c>
      <c r="B2" s="44">
        <v>320000.40000000002</v>
      </c>
      <c r="C2" s="137">
        <v>318906.7</v>
      </c>
      <c r="D2" s="138">
        <f t="shared" ref="D2:D33" si="0">B2-C2</f>
        <v>1093.7000000000116</v>
      </c>
      <c r="E2" s="135" t="s">
        <v>191</v>
      </c>
    </row>
    <row r="3" spans="1:5" ht="17" thickBot="1" x14ac:dyDescent="0.25">
      <c r="A3" s="5" t="s">
        <v>1</v>
      </c>
      <c r="B3" s="27">
        <v>2330.5</v>
      </c>
      <c r="C3" s="31">
        <v>2942.4</v>
      </c>
      <c r="D3" s="46">
        <f t="shared" si="0"/>
        <v>-611.90000000000009</v>
      </c>
      <c r="E3" s="147"/>
    </row>
    <row r="4" spans="1:5" ht="17" thickBot="1" x14ac:dyDescent="0.25">
      <c r="A4" s="2" t="s">
        <v>111</v>
      </c>
      <c r="B4" s="27">
        <v>2330.5</v>
      </c>
      <c r="C4" s="32">
        <v>2942.4</v>
      </c>
      <c r="D4" s="45">
        <f t="shared" si="0"/>
        <v>-611.90000000000009</v>
      </c>
      <c r="E4" s="148"/>
    </row>
    <row r="5" spans="1:5" ht="17" thickBot="1" x14ac:dyDescent="0.25">
      <c r="A5" s="6" t="s">
        <v>2</v>
      </c>
      <c r="B5" s="27">
        <v>2330.5</v>
      </c>
      <c r="C5" s="32">
        <v>2942.4</v>
      </c>
      <c r="D5" s="45">
        <f t="shared" si="0"/>
        <v>-611.90000000000009</v>
      </c>
      <c r="E5" s="148"/>
    </row>
    <row r="6" spans="1:5" ht="17" thickBot="1" x14ac:dyDescent="0.25">
      <c r="A6" s="7" t="s">
        <v>3</v>
      </c>
      <c r="B6" s="89">
        <v>1443.9</v>
      </c>
      <c r="C6" s="90">
        <v>1543.9</v>
      </c>
      <c r="D6" s="45">
        <f t="shared" si="0"/>
        <v>-100</v>
      </c>
      <c r="E6" s="148"/>
    </row>
    <row r="7" spans="1:5" ht="17" thickBot="1" x14ac:dyDescent="0.25">
      <c r="A7" s="8" t="s">
        <v>112</v>
      </c>
      <c r="B7" s="28">
        <v>36.200000000000003</v>
      </c>
      <c r="C7" s="90">
        <v>38.5</v>
      </c>
      <c r="D7" s="45">
        <f t="shared" si="0"/>
        <v>-2.2999999999999972</v>
      </c>
      <c r="E7" s="148"/>
    </row>
    <row r="8" spans="1:5" ht="17" thickBot="1" x14ac:dyDescent="0.25">
      <c r="A8" s="8" t="s">
        <v>4</v>
      </c>
      <c r="B8" s="28">
        <v>250</v>
      </c>
      <c r="C8" s="90">
        <v>300</v>
      </c>
      <c r="D8" s="45">
        <f t="shared" si="0"/>
        <v>-50</v>
      </c>
      <c r="E8" s="148"/>
    </row>
    <row r="9" spans="1:5" ht="17" thickBot="1" x14ac:dyDescent="0.25">
      <c r="A9" s="8" t="s">
        <v>5</v>
      </c>
      <c r="B9" s="28">
        <v>450</v>
      </c>
      <c r="C9" s="90">
        <v>900</v>
      </c>
      <c r="D9" s="45">
        <f t="shared" si="0"/>
        <v>-450</v>
      </c>
      <c r="E9" s="148"/>
    </row>
    <row r="10" spans="1:5" ht="17" thickBot="1" x14ac:dyDescent="0.25">
      <c r="A10" s="8" t="s">
        <v>113</v>
      </c>
      <c r="B10" s="28">
        <v>150.4</v>
      </c>
      <c r="C10" s="90">
        <v>160</v>
      </c>
      <c r="D10" s="45">
        <f t="shared" si="0"/>
        <v>-9.5999999999999943</v>
      </c>
      <c r="E10" s="148"/>
    </row>
    <row r="11" spans="1:5" ht="17" thickBot="1" x14ac:dyDescent="0.25">
      <c r="A11" s="5" t="s">
        <v>114</v>
      </c>
      <c r="B11" s="27">
        <v>45267.7</v>
      </c>
      <c r="C11" s="32">
        <v>52331.1</v>
      </c>
      <c r="D11" s="45">
        <f t="shared" si="0"/>
        <v>-7063.4000000000015</v>
      </c>
      <c r="E11" s="148"/>
    </row>
    <row r="12" spans="1:5" ht="17" thickBot="1" x14ac:dyDescent="0.25">
      <c r="A12" s="25" t="s">
        <v>171</v>
      </c>
      <c r="B12" s="27">
        <v>0</v>
      </c>
      <c r="C12" s="36">
        <v>2000</v>
      </c>
      <c r="D12" s="45">
        <f t="shared" si="0"/>
        <v>-2000</v>
      </c>
      <c r="E12" s="148"/>
    </row>
    <row r="13" spans="1:5" ht="17" thickBot="1" x14ac:dyDescent="0.25">
      <c r="A13" s="2" t="s">
        <v>116</v>
      </c>
      <c r="B13" s="27">
        <v>8248.7000000000007</v>
      </c>
      <c r="C13" s="32">
        <v>9421.7999999999993</v>
      </c>
      <c r="D13" s="45">
        <f t="shared" si="0"/>
        <v>-1173.0999999999985</v>
      </c>
      <c r="E13" s="148"/>
    </row>
    <row r="14" spans="1:5" ht="17" thickBot="1" x14ac:dyDescent="0.25">
      <c r="A14" s="6" t="s">
        <v>115</v>
      </c>
      <c r="B14" s="27">
        <v>8248.7000000000007</v>
      </c>
      <c r="C14" s="32">
        <v>9421.7999999999993</v>
      </c>
      <c r="D14" s="45">
        <f t="shared" si="0"/>
        <v>-1173.0999999999985</v>
      </c>
      <c r="E14" s="148"/>
    </row>
    <row r="15" spans="1:5" ht="17" thickBot="1" x14ac:dyDescent="0.25">
      <c r="A15" s="7" t="s">
        <v>116</v>
      </c>
      <c r="B15" s="89">
        <v>8248.7000000000007</v>
      </c>
      <c r="C15" s="90">
        <v>9421.7999999999993</v>
      </c>
      <c r="D15" s="45">
        <f t="shared" si="0"/>
        <v>-1173.0999999999985</v>
      </c>
      <c r="E15" s="148"/>
    </row>
    <row r="16" spans="1:5" ht="17" thickBot="1" x14ac:dyDescent="0.25">
      <c r="A16" s="8" t="s">
        <v>117</v>
      </c>
      <c r="B16" s="89">
        <v>8063</v>
      </c>
      <c r="C16" s="90">
        <v>9144.6</v>
      </c>
      <c r="D16" s="45">
        <f t="shared" si="0"/>
        <v>-1081.6000000000004</v>
      </c>
      <c r="E16" s="148"/>
    </row>
    <row r="17" spans="1:5" ht="17" thickBot="1" x14ac:dyDescent="0.25">
      <c r="A17" s="8" t="s">
        <v>118</v>
      </c>
      <c r="B17" s="28">
        <v>185.7</v>
      </c>
      <c r="C17" s="90">
        <v>277.2</v>
      </c>
      <c r="D17" s="45">
        <f t="shared" si="0"/>
        <v>-91.5</v>
      </c>
      <c r="E17" s="148"/>
    </row>
    <row r="18" spans="1:5" ht="17" thickBot="1" x14ac:dyDescent="0.25">
      <c r="A18" s="2" t="s">
        <v>119</v>
      </c>
      <c r="B18" s="27">
        <v>37019</v>
      </c>
      <c r="C18" s="32">
        <v>42909.3</v>
      </c>
      <c r="D18" s="45">
        <f t="shared" si="0"/>
        <v>-5890.3000000000029</v>
      </c>
      <c r="E18" s="148"/>
    </row>
    <row r="19" spans="1:5" ht="17" thickBot="1" x14ac:dyDescent="0.25">
      <c r="A19" s="6" t="s">
        <v>115</v>
      </c>
      <c r="B19" s="27">
        <v>35581.199999999997</v>
      </c>
      <c r="C19" s="32">
        <v>41492.800000000003</v>
      </c>
      <c r="D19" s="45">
        <f t="shared" si="0"/>
        <v>-5911.6000000000058</v>
      </c>
      <c r="E19" s="148"/>
    </row>
    <row r="20" spans="1:5" ht="17" thickBot="1" x14ac:dyDescent="0.25">
      <c r="A20" s="7" t="s">
        <v>120</v>
      </c>
      <c r="B20" s="89">
        <v>8795.4</v>
      </c>
      <c r="C20" s="90">
        <v>11068.8</v>
      </c>
      <c r="D20" s="45">
        <f t="shared" si="0"/>
        <v>-2273.3999999999996</v>
      </c>
      <c r="E20" s="148"/>
    </row>
    <row r="21" spans="1:5" ht="17" thickBot="1" x14ac:dyDescent="0.25">
      <c r="A21" s="8" t="s">
        <v>121</v>
      </c>
      <c r="B21" s="28">
        <v>304.8</v>
      </c>
      <c r="C21" s="90">
        <v>567.6</v>
      </c>
      <c r="D21" s="45">
        <f t="shared" si="0"/>
        <v>-262.8</v>
      </c>
      <c r="E21" s="148"/>
    </row>
    <row r="22" spans="1:5" ht="17" thickBot="1" x14ac:dyDescent="0.25">
      <c r="A22" s="8" t="s">
        <v>6</v>
      </c>
      <c r="B22" s="89">
        <v>3703.6</v>
      </c>
      <c r="C22" s="90">
        <v>3866.6</v>
      </c>
      <c r="D22" s="45">
        <f t="shared" si="0"/>
        <v>-163</v>
      </c>
      <c r="E22" s="148"/>
    </row>
    <row r="23" spans="1:5" ht="17" thickBot="1" x14ac:dyDescent="0.25">
      <c r="A23" s="8" t="s">
        <v>7</v>
      </c>
      <c r="B23" s="28">
        <v>808.7</v>
      </c>
      <c r="C23" s="90">
        <v>789.7</v>
      </c>
      <c r="D23" s="139">
        <f t="shared" si="0"/>
        <v>19</v>
      </c>
      <c r="E23" s="148"/>
    </row>
    <row r="24" spans="1:5" ht="17" thickBot="1" x14ac:dyDescent="0.25">
      <c r="A24" s="8" t="s">
        <v>8</v>
      </c>
      <c r="B24" s="28">
        <v>979.9</v>
      </c>
      <c r="C24" s="90">
        <v>1206.9000000000001</v>
      </c>
      <c r="D24" s="45">
        <f t="shared" si="0"/>
        <v>-227.00000000000011</v>
      </c>
      <c r="E24" s="148"/>
    </row>
    <row r="25" spans="1:5" ht="17" thickBot="1" x14ac:dyDescent="0.25">
      <c r="A25" s="8" t="s">
        <v>124</v>
      </c>
      <c r="B25" s="28">
        <v>916.8</v>
      </c>
      <c r="C25" s="90">
        <v>1195.3</v>
      </c>
      <c r="D25" s="45">
        <f t="shared" si="0"/>
        <v>-278.5</v>
      </c>
      <c r="E25" s="148"/>
    </row>
    <row r="26" spans="1:5" ht="17" thickBot="1" x14ac:dyDescent="0.25">
      <c r="A26" s="8" t="s">
        <v>9</v>
      </c>
      <c r="B26" s="28">
        <v>316</v>
      </c>
      <c r="C26" s="90">
        <v>308.60000000000002</v>
      </c>
      <c r="D26" s="139">
        <f t="shared" si="0"/>
        <v>7.3999999999999773</v>
      </c>
      <c r="E26" s="148"/>
    </row>
    <row r="27" spans="1:5" ht="17" thickBot="1" x14ac:dyDescent="0.25">
      <c r="A27" s="8" t="s">
        <v>125</v>
      </c>
      <c r="B27" s="28">
        <v>583.4</v>
      </c>
      <c r="C27" s="90">
        <v>729.7</v>
      </c>
      <c r="D27" s="45">
        <f t="shared" si="0"/>
        <v>-146.30000000000007</v>
      </c>
      <c r="E27" s="148"/>
    </row>
    <row r="28" spans="1:5" ht="17" thickBot="1" x14ac:dyDescent="0.25">
      <c r="A28" s="8" t="s">
        <v>126</v>
      </c>
      <c r="B28" s="28">
        <v>716.8</v>
      </c>
      <c r="C28" s="90">
        <v>1650</v>
      </c>
      <c r="D28" s="45">
        <f t="shared" si="0"/>
        <v>-933.2</v>
      </c>
      <c r="E28" s="148"/>
    </row>
    <row r="29" spans="1:5" ht="17" thickBot="1" x14ac:dyDescent="0.25">
      <c r="A29" s="8" t="s">
        <v>127</v>
      </c>
      <c r="B29" s="28">
        <v>465.4</v>
      </c>
      <c r="C29" s="90">
        <v>754.5</v>
      </c>
      <c r="D29" s="45">
        <f t="shared" si="0"/>
        <v>-289.10000000000002</v>
      </c>
      <c r="E29" s="148"/>
    </row>
    <row r="30" spans="1:5" ht="17" thickBot="1" x14ac:dyDescent="0.25">
      <c r="A30" s="7" t="s">
        <v>10</v>
      </c>
      <c r="B30" s="89">
        <v>15411.4</v>
      </c>
      <c r="C30" s="90">
        <v>16348.9</v>
      </c>
      <c r="D30" s="45">
        <f t="shared" si="0"/>
        <v>-937.5</v>
      </c>
      <c r="E30" s="148"/>
    </row>
    <row r="31" spans="1:5" ht="17" thickBot="1" x14ac:dyDescent="0.25">
      <c r="A31" s="8" t="s">
        <v>128</v>
      </c>
      <c r="B31" s="89">
        <v>1696.4</v>
      </c>
      <c r="C31" s="90">
        <v>1654.9</v>
      </c>
      <c r="D31" s="139">
        <f t="shared" si="0"/>
        <v>41.5</v>
      </c>
      <c r="E31" s="148"/>
    </row>
    <row r="32" spans="1:5" ht="17" thickBot="1" x14ac:dyDescent="0.25">
      <c r="A32" s="9" t="s">
        <v>11</v>
      </c>
      <c r="B32" s="28">
        <v>581.6</v>
      </c>
      <c r="C32" s="90">
        <v>1172.2</v>
      </c>
      <c r="D32" s="45">
        <f t="shared" si="0"/>
        <v>-590.6</v>
      </c>
      <c r="E32" s="148"/>
    </row>
    <row r="33" spans="1:5" ht="17" thickBot="1" x14ac:dyDescent="0.25">
      <c r="A33" s="8" t="s">
        <v>129</v>
      </c>
      <c r="B33" s="89">
        <v>2194.8000000000002</v>
      </c>
      <c r="C33" s="90">
        <v>2591</v>
      </c>
      <c r="D33" s="45">
        <f t="shared" si="0"/>
        <v>-396.19999999999982</v>
      </c>
      <c r="E33" s="148"/>
    </row>
    <row r="34" spans="1:5" ht="17" thickBot="1" x14ac:dyDescent="0.25">
      <c r="A34" s="8" t="s">
        <v>130</v>
      </c>
      <c r="B34" s="89">
        <v>1625.7</v>
      </c>
      <c r="C34" s="90">
        <v>1985.9</v>
      </c>
      <c r="D34" s="45">
        <f t="shared" ref="D34:D65" si="1">B34-C34</f>
        <v>-360.20000000000005</v>
      </c>
      <c r="E34" s="148"/>
    </row>
    <row r="35" spans="1:5" ht="17" thickBot="1" x14ac:dyDescent="0.25">
      <c r="A35" s="7" t="s">
        <v>131</v>
      </c>
      <c r="B35" s="89">
        <v>9312.9</v>
      </c>
      <c r="C35" s="90">
        <v>8994.7999999999993</v>
      </c>
      <c r="D35" s="139">
        <f t="shared" si="1"/>
        <v>318.10000000000036</v>
      </c>
      <c r="E35" s="148"/>
    </row>
    <row r="36" spans="1:5" ht="17" thickBot="1" x14ac:dyDescent="0.25">
      <c r="A36" s="8" t="s">
        <v>122</v>
      </c>
      <c r="B36" s="89">
        <v>1682.5</v>
      </c>
      <c r="C36" s="90">
        <v>2005.6</v>
      </c>
      <c r="D36" s="45">
        <f t="shared" si="1"/>
        <v>-323.09999999999991</v>
      </c>
      <c r="E36" s="148"/>
    </row>
    <row r="37" spans="1:5" ht="17" thickBot="1" x14ac:dyDescent="0.25">
      <c r="A37" s="7" t="s">
        <v>12</v>
      </c>
      <c r="B37" s="89">
        <v>1588.2</v>
      </c>
      <c r="C37" s="90">
        <v>1915.6</v>
      </c>
      <c r="D37" s="45">
        <f t="shared" si="1"/>
        <v>-327.39999999999986</v>
      </c>
      <c r="E37" s="148"/>
    </row>
    <row r="38" spans="1:5" ht="17" thickBot="1" x14ac:dyDescent="0.25">
      <c r="A38" s="8" t="s">
        <v>123</v>
      </c>
      <c r="B38" s="28">
        <v>94.3</v>
      </c>
      <c r="C38" s="90">
        <v>90</v>
      </c>
      <c r="D38" s="139">
        <f t="shared" si="1"/>
        <v>4.2999999999999972</v>
      </c>
      <c r="E38" s="148"/>
    </row>
    <row r="39" spans="1:5" ht="17" thickBot="1" x14ac:dyDescent="0.25">
      <c r="A39" s="7" t="s">
        <v>13</v>
      </c>
      <c r="B39" s="28">
        <v>617.5</v>
      </c>
      <c r="C39" s="90">
        <v>889.2</v>
      </c>
      <c r="D39" s="45">
        <f t="shared" si="1"/>
        <v>-271.70000000000005</v>
      </c>
      <c r="E39" s="148"/>
    </row>
    <row r="40" spans="1:5" ht="17" thickBot="1" x14ac:dyDescent="0.25">
      <c r="A40" s="8" t="s">
        <v>132</v>
      </c>
      <c r="B40" s="28">
        <v>195.3</v>
      </c>
      <c r="C40" s="90">
        <v>386.3</v>
      </c>
      <c r="D40" s="45">
        <f t="shared" si="1"/>
        <v>-191</v>
      </c>
      <c r="E40" s="148"/>
    </row>
    <row r="41" spans="1:5" ht="17" thickBot="1" x14ac:dyDescent="0.25">
      <c r="A41" s="8" t="s">
        <v>133</v>
      </c>
      <c r="B41" s="28">
        <v>263.89999999999998</v>
      </c>
      <c r="C41" s="90">
        <v>351.8</v>
      </c>
      <c r="D41" s="45">
        <f t="shared" si="1"/>
        <v>-87.900000000000034</v>
      </c>
      <c r="E41" s="148"/>
    </row>
    <row r="42" spans="1:5" ht="17" thickBot="1" x14ac:dyDescent="0.25">
      <c r="A42" s="8" t="s">
        <v>134</v>
      </c>
      <c r="B42" s="28">
        <v>158.30000000000001</v>
      </c>
      <c r="C42" s="90">
        <v>151.1</v>
      </c>
      <c r="D42" s="139">
        <f t="shared" si="1"/>
        <v>7.2000000000000171</v>
      </c>
      <c r="E42" s="148"/>
    </row>
    <row r="43" spans="1:5" ht="17" thickBot="1" x14ac:dyDescent="0.25">
      <c r="A43" s="8" t="s">
        <v>135</v>
      </c>
      <c r="B43" s="89">
        <v>3938.5</v>
      </c>
      <c r="C43" s="90">
        <v>4278.5</v>
      </c>
      <c r="D43" s="45">
        <f t="shared" si="1"/>
        <v>-340</v>
      </c>
      <c r="E43" s="148"/>
    </row>
    <row r="44" spans="1:5" ht="17" thickBot="1" x14ac:dyDescent="0.25">
      <c r="A44" s="7" t="s">
        <v>14</v>
      </c>
      <c r="B44" s="89">
        <v>1285.4000000000001</v>
      </c>
      <c r="C44" s="90">
        <v>1526.7</v>
      </c>
      <c r="D44" s="45">
        <f t="shared" si="1"/>
        <v>-241.29999999999995</v>
      </c>
      <c r="E44" s="148"/>
    </row>
    <row r="45" spans="1:5" ht="17" thickBot="1" x14ac:dyDescent="0.25">
      <c r="A45" s="8" t="s">
        <v>136</v>
      </c>
      <c r="B45" s="89">
        <v>1078.5</v>
      </c>
      <c r="C45" s="90">
        <v>1315.5</v>
      </c>
      <c r="D45" s="45">
        <f t="shared" si="1"/>
        <v>-237</v>
      </c>
      <c r="E45" s="148"/>
    </row>
    <row r="46" spans="1:5" ht="17" thickBot="1" x14ac:dyDescent="0.25">
      <c r="A46" s="8" t="s">
        <v>15</v>
      </c>
      <c r="B46" s="28">
        <v>38</v>
      </c>
      <c r="C46" s="90">
        <v>36.200000000000003</v>
      </c>
      <c r="D46" s="139">
        <f t="shared" si="1"/>
        <v>1.7999999999999972</v>
      </c>
      <c r="E46" s="148"/>
    </row>
    <row r="47" spans="1:5" ht="17" thickBot="1" x14ac:dyDescent="0.25">
      <c r="A47" s="8" t="s">
        <v>137</v>
      </c>
      <c r="B47" s="89">
        <v>1003</v>
      </c>
      <c r="C47" s="90">
        <v>1177.0999999999999</v>
      </c>
      <c r="D47" s="45">
        <f t="shared" si="1"/>
        <v>-174.09999999999991</v>
      </c>
      <c r="E47" s="148"/>
    </row>
    <row r="48" spans="1:5" ht="17" thickBot="1" x14ac:dyDescent="0.25">
      <c r="A48" s="8" t="s">
        <v>138</v>
      </c>
      <c r="B48" s="37">
        <v>233.6</v>
      </c>
      <c r="C48" s="90">
        <v>222.9</v>
      </c>
      <c r="D48" s="139">
        <f t="shared" si="1"/>
        <v>10.699999999999989</v>
      </c>
      <c r="E48" s="148"/>
    </row>
    <row r="49" spans="1:5" ht="17" thickBot="1" x14ac:dyDescent="0.25">
      <c r="A49" s="7" t="s">
        <v>16</v>
      </c>
      <c r="B49" s="39">
        <v>300</v>
      </c>
      <c r="C49" s="90">
        <v>0</v>
      </c>
      <c r="D49" s="139">
        <f t="shared" si="1"/>
        <v>300</v>
      </c>
      <c r="E49" s="148"/>
    </row>
    <row r="50" spans="1:5" ht="17" thickBot="1" x14ac:dyDescent="0.25">
      <c r="A50" s="8" t="s">
        <v>17</v>
      </c>
      <c r="B50" s="38">
        <v>4891.6000000000004</v>
      </c>
      <c r="C50" s="90">
        <v>4891.6000000000004</v>
      </c>
      <c r="D50" s="47">
        <f t="shared" si="1"/>
        <v>0</v>
      </c>
      <c r="E50" s="148"/>
    </row>
    <row r="51" spans="1:5" ht="17" thickBot="1" x14ac:dyDescent="0.25">
      <c r="A51" s="7" t="s">
        <v>18</v>
      </c>
      <c r="B51" s="28">
        <v>795.9</v>
      </c>
      <c r="C51" s="90">
        <v>759.5</v>
      </c>
      <c r="D51" s="139">
        <f t="shared" si="1"/>
        <v>36.399999999999977</v>
      </c>
      <c r="E51" s="148"/>
    </row>
    <row r="52" spans="1:5" ht="17" thickBot="1" x14ac:dyDescent="0.25">
      <c r="A52" s="8" t="s">
        <v>19</v>
      </c>
      <c r="B52" s="28">
        <v>419.2</v>
      </c>
      <c r="C52" s="90">
        <v>400</v>
      </c>
      <c r="D52" s="139">
        <f t="shared" si="1"/>
        <v>19.199999999999989</v>
      </c>
      <c r="E52" s="148"/>
    </row>
    <row r="53" spans="1:5" x14ac:dyDescent="0.2">
      <c r="A53" s="24" t="s">
        <v>109</v>
      </c>
      <c r="B53" s="28">
        <v>795.9</v>
      </c>
      <c r="C53" s="33">
        <v>759.5</v>
      </c>
      <c r="D53" s="140">
        <f t="shared" si="1"/>
        <v>36.399999999999977</v>
      </c>
      <c r="E53" s="148"/>
    </row>
    <row r="54" spans="1:5" ht="17" thickBot="1" x14ac:dyDescent="0.25">
      <c r="A54" s="8" t="s">
        <v>20</v>
      </c>
      <c r="B54" s="89">
        <v>2084.6999999999998</v>
      </c>
      <c r="C54" s="90">
        <v>1989.4</v>
      </c>
      <c r="D54" s="139">
        <f t="shared" si="1"/>
        <v>95.299999999999727</v>
      </c>
      <c r="E54" s="148"/>
    </row>
    <row r="55" spans="1:5" ht="17" thickBot="1" x14ac:dyDescent="0.25">
      <c r="A55" s="8" t="s">
        <v>21</v>
      </c>
      <c r="B55" s="28">
        <v>795.9</v>
      </c>
      <c r="C55" s="90">
        <v>759.5</v>
      </c>
      <c r="D55" s="139">
        <f t="shared" si="1"/>
        <v>36.399999999999977</v>
      </c>
      <c r="E55" s="148"/>
    </row>
    <row r="56" spans="1:5" ht="17" thickBot="1" x14ac:dyDescent="0.25">
      <c r="A56" s="8" t="s">
        <v>22</v>
      </c>
      <c r="B56" s="28">
        <v>194.1</v>
      </c>
      <c r="C56" s="90">
        <v>185.2</v>
      </c>
      <c r="D56" s="139">
        <f t="shared" si="1"/>
        <v>8.9000000000000057</v>
      </c>
      <c r="E56" s="148"/>
    </row>
    <row r="57" spans="1:5" ht="17" thickBot="1" x14ac:dyDescent="0.25">
      <c r="A57" s="8" t="s">
        <v>23</v>
      </c>
      <c r="B57" s="28">
        <v>13.3</v>
      </c>
      <c r="C57" s="90">
        <v>12.7</v>
      </c>
      <c r="D57" s="139">
        <f t="shared" si="1"/>
        <v>0.60000000000000142</v>
      </c>
      <c r="E57" s="148"/>
    </row>
    <row r="58" spans="1:5" ht="17" thickBot="1" x14ac:dyDescent="0.25">
      <c r="A58" s="8" t="s">
        <v>24</v>
      </c>
      <c r="B58" s="28">
        <v>180.8</v>
      </c>
      <c r="C58" s="90">
        <v>172.5</v>
      </c>
      <c r="D58" s="139">
        <f t="shared" si="1"/>
        <v>8.3000000000000114</v>
      </c>
      <c r="E58" s="148"/>
    </row>
    <row r="59" spans="1:5" ht="17" thickBot="1" x14ac:dyDescent="0.25">
      <c r="A59" s="7" t="s">
        <v>25</v>
      </c>
      <c r="B59" s="28">
        <v>50.2</v>
      </c>
      <c r="C59" s="90">
        <v>48.5</v>
      </c>
      <c r="D59" s="139">
        <f t="shared" si="1"/>
        <v>1.7000000000000028</v>
      </c>
      <c r="E59" s="148"/>
    </row>
    <row r="60" spans="1:5" ht="17" thickBot="1" x14ac:dyDescent="0.25">
      <c r="A60" s="7" t="s">
        <v>26</v>
      </c>
      <c r="B60" s="28">
        <v>38.299999999999997</v>
      </c>
      <c r="C60" s="90">
        <v>37</v>
      </c>
      <c r="D60" s="139">
        <f t="shared" si="1"/>
        <v>1.2999999999999972</v>
      </c>
      <c r="E60" s="148"/>
    </row>
    <row r="61" spans="1:5" ht="17" thickBot="1" x14ac:dyDescent="0.25">
      <c r="A61" s="8" t="s">
        <v>139</v>
      </c>
      <c r="B61" s="28">
        <v>11.9</v>
      </c>
      <c r="C61" s="90">
        <v>11.5</v>
      </c>
      <c r="D61" s="139">
        <f t="shared" si="1"/>
        <v>0.40000000000000036</v>
      </c>
      <c r="E61" s="148"/>
    </row>
    <row r="62" spans="1:5" ht="17" thickBot="1" x14ac:dyDescent="0.25">
      <c r="A62" s="6" t="s">
        <v>140</v>
      </c>
      <c r="B62" s="29">
        <v>80</v>
      </c>
      <c r="C62" s="32">
        <v>80</v>
      </c>
      <c r="D62" s="141">
        <f t="shared" si="1"/>
        <v>0</v>
      </c>
      <c r="E62" s="148"/>
    </row>
    <row r="63" spans="1:5" ht="17" thickBot="1" x14ac:dyDescent="0.25">
      <c r="A63" s="7" t="s">
        <v>27</v>
      </c>
      <c r="B63" s="28">
        <v>80</v>
      </c>
      <c r="C63" s="90">
        <v>80</v>
      </c>
      <c r="D63" s="47">
        <f t="shared" si="1"/>
        <v>0</v>
      </c>
      <c r="E63" s="148"/>
    </row>
    <row r="64" spans="1:5" ht="17" thickBot="1" x14ac:dyDescent="0.25">
      <c r="A64" s="6" t="s">
        <v>28</v>
      </c>
      <c r="B64" s="27">
        <v>1301.8</v>
      </c>
      <c r="C64" s="32">
        <v>1280.5</v>
      </c>
      <c r="D64" s="139">
        <f t="shared" si="1"/>
        <v>21.299999999999955</v>
      </c>
      <c r="E64" s="148"/>
    </row>
    <row r="65" spans="1:5" ht="17" thickBot="1" x14ac:dyDescent="0.25">
      <c r="A65" s="8" t="s">
        <v>29</v>
      </c>
      <c r="B65" s="28">
        <v>137.80000000000001</v>
      </c>
      <c r="C65" s="90">
        <v>137.5</v>
      </c>
      <c r="D65" s="139">
        <f t="shared" si="1"/>
        <v>0.30000000000001137</v>
      </c>
      <c r="E65" s="148"/>
    </row>
    <row r="66" spans="1:5" ht="17" thickBot="1" x14ac:dyDescent="0.25">
      <c r="A66" s="7" t="s">
        <v>30</v>
      </c>
      <c r="B66" s="89">
        <v>1164</v>
      </c>
      <c r="C66" s="90">
        <v>1143</v>
      </c>
      <c r="D66" s="139">
        <f t="shared" ref="D66:D73" si="2">B66-C66</f>
        <v>21</v>
      </c>
      <c r="E66" s="148"/>
    </row>
    <row r="67" spans="1:5" ht="17" thickBot="1" x14ac:dyDescent="0.25">
      <c r="A67" s="11" t="s">
        <v>141</v>
      </c>
      <c r="B67" s="29">
        <v>56</v>
      </c>
      <c r="C67" s="32">
        <v>56</v>
      </c>
      <c r="D67" s="141">
        <f t="shared" si="2"/>
        <v>0</v>
      </c>
      <c r="E67" s="148"/>
    </row>
    <row r="68" spans="1:5" ht="17" thickBot="1" x14ac:dyDescent="0.25">
      <c r="A68" s="7" t="s">
        <v>31</v>
      </c>
      <c r="B68" s="28">
        <v>56</v>
      </c>
      <c r="C68" s="90">
        <v>56</v>
      </c>
      <c r="D68" s="47">
        <f t="shared" si="2"/>
        <v>0</v>
      </c>
      <c r="E68" s="148"/>
    </row>
    <row r="69" spans="1:5" ht="17" thickBot="1" x14ac:dyDescent="0.25">
      <c r="A69" s="5" t="s">
        <v>142</v>
      </c>
      <c r="B69" s="27">
        <v>9940</v>
      </c>
      <c r="C69" s="32">
        <v>9149.2000000000007</v>
      </c>
      <c r="D69" s="139">
        <f t="shared" si="2"/>
        <v>790.79999999999927</v>
      </c>
      <c r="E69" s="148"/>
    </row>
    <row r="70" spans="1:5" ht="17" thickBot="1" x14ac:dyDescent="0.25">
      <c r="A70" s="2" t="s">
        <v>143</v>
      </c>
      <c r="B70" s="27">
        <v>9940</v>
      </c>
      <c r="C70" s="32">
        <v>9149.2000000000007</v>
      </c>
      <c r="D70" s="139">
        <f t="shared" si="2"/>
        <v>790.79999999999927</v>
      </c>
      <c r="E70" s="148"/>
    </row>
    <row r="71" spans="1:5" ht="17" thickBot="1" x14ac:dyDescent="0.25">
      <c r="A71" s="6" t="s">
        <v>115</v>
      </c>
      <c r="B71" s="27">
        <v>4372.6000000000004</v>
      </c>
      <c r="C71" s="32">
        <v>3998.2</v>
      </c>
      <c r="D71" s="139">
        <f t="shared" si="2"/>
        <v>374.40000000000055</v>
      </c>
      <c r="E71" s="148"/>
    </row>
    <row r="72" spans="1:5" ht="17" thickBot="1" x14ac:dyDescent="0.25">
      <c r="A72" s="7" t="s">
        <v>120</v>
      </c>
      <c r="B72" s="89">
        <v>1492.4</v>
      </c>
      <c r="C72" s="90">
        <v>1457.4</v>
      </c>
      <c r="D72" s="139">
        <f t="shared" si="2"/>
        <v>35</v>
      </c>
      <c r="E72" s="148"/>
    </row>
    <row r="73" spans="1:5" x14ac:dyDescent="0.2">
      <c r="A73" s="10" t="s">
        <v>144</v>
      </c>
      <c r="B73" s="150">
        <v>1492.4</v>
      </c>
      <c r="C73" s="151">
        <v>1457.4</v>
      </c>
      <c r="D73" s="152">
        <f t="shared" si="2"/>
        <v>35</v>
      </c>
      <c r="E73" s="148"/>
    </row>
    <row r="74" spans="1:5" ht="17" thickBot="1" x14ac:dyDescent="0.25">
      <c r="A74" s="7" t="s">
        <v>32</v>
      </c>
      <c r="B74" s="150"/>
      <c r="C74" s="151"/>
      <c r="D74" s="152"/>
      <c r="E74" s="148"/>
    </row>
    <row r="75" spans="1:5" ht="17" thickBot="1" x14ac:dyDescent="0.25">
      <c r="A75" s="7" t="s">
        <v>10</v>
      </c>
      <c r="B75" s="28">
        <v>322.5</v>
      </c>
      <c r="C75" s="90">
        <v>100</v>
      </c>
      <c r="D75" s="139">
        <f t="shared" ref="D75:D106" si="3">B75-C75</f>
        <v>222.5</v>
      </c>
      <c r="E75" s="148"/>
    </row>
    <row r="76" spans="1:5" ht="17" thickBot="1" x14ac:dyDescent="0.25">
      <c r="A76" s="7" t="s">
        <v>145</v>
      </c>
      <c r="B76" s="28">
        <v>322.5</v>
      </c>
      <c r="C76" s="90">
        <v>100</v>
      </c>
      <c r="D76" s="139">
        <f t="shared" si="3"/>
        <v>222.5</v>
      </c>
      <c r="E76" s="148"/>
    </row>
    <row r="77" spans="1:5" ht="17" thickBot="1" x14ac:dyDescent="0.25">
      <c r="A77" s="8" t="s">
        <v>122</v>
      </c>
      <c r="B77" s="28">
        <v>243</v>
      </c>
      <c r="C77" s="90">
        <v>231.9</v>
      </c>
      <c r="D77" s="139">
        <f t="shared" si="3"/>
        <v>11.099999999999994</v>
      </c>
      <c r="E77" s="148"/>
    </row>
    <row r="78" spans="1:5" ht="17" thickBot="1" x14ac:dyDescent="0.25">
      <c r="A78" s="7" t="s">
        <v>33</v>
      </c>
      <c r="B78" s="28">
        <v>209.5</v>
      </c>
      <c r="C78" s="90">
        <v>199.9</v>
      </c>
      <c r="D78" s="139">
        <f t="shared" si="3"/>
        <v>9.5999999999999943</v>
      </c>
      <c r="E78" s="148"/>
    </row>
    <row r="79" spans="1:5" ht="17" thickBot="1" x14ac:dyDescent="0.25">
      <c r="A79" s="8" t="s">
        <v>34</v>
      </c>
      <c r="B79" s="28">
        <v>33.5</v>
      </c>
      <c r="C79" s="90">
        <v>32</v>
      </c>
      <c r="D79" s="139">
        <f t="shared" si="3"/>
        <v>1.5</v>
      </c>
      <c r="E79" s="148"/>
    </row>
    <row r="80" spans="1:5" ht="17" thickBot="1" x14ac:dyDescent="0.25">
      <c r="A80" s="7" t="s">
        <v>13</v>
      </c>
      <c r="B80" s="89">
        <v>2314.6999999999998</v>
      </c>
      <c r="C80" s="90">
        <v>2208.9</v>
      </c>
      <c r="D80" s="139">
        <f t="shared" si="3"/>
        <v>105.79999999999973</v>
      </c>
      <c r="E80" s="148"/>
    </row>
    <row r="81" spans="1:5" ht="17" thickBot="1" x14ac:dyDescent="0.25">
      <c r="A81" s="7" t="s">
        <v>146</v>
      </c>
      <c r="B81" s="89">
        <v>2103.6</v>
      </c>
      <c r="C81" s="90">
        <v>2007.5</v>
      </c>
      <c r="D81" s="139">
        <f t="shared" si="3"/>
        <v>96.099999999999909</v>
      </c>
      <c r="E81" s="148"/>
    </row>
    <row r="82" spans="1:5" ht="17" thickBot="1" x14ac:dyDescent="0.25">
      <c r="A82" s="7" t="s">
        <v>35</v>
      </c>
      <c r="B82" s="28">
        <v>211.1</v>
      </c>
      <c r="C82" s="90">
        <v>201.4</v>
      </c>
      <c r="D82" s="139">
        <f t="shared" si="3"/>
        <v>9.6999999999999886</v>
      </c>
      <c r="E82" s="148"/>
    </row>
    <row r="83" spans="1:5" ht="17" thickBot="1" x14ac:dyDescent="0.25">
      <c r="A83" s="6" t="s">
        <v>147</v>
      </c>
      <c r="B83" s="27">
        <v>5567.4</v>
      </c>
      <c r="C83" s="32">
        <v>5151</v>
      </c>
      <c r="D83" s="139">
        <f t="shared" si="3"/>
        <v>416.39999999999964</v>
      </c>
      <c r="E83" s="148"/>
    </row>
    <row r="84" spans="1:5" ht="17" thickBot="1" x14ac:dyDescent="0.25">
      <c r="A84" s="7" t="s">
        <v>36</v>
      </c>
      <c r="B84" s="89">
        <v>3650.1</v>
      </c>
      <c r="C84" s="90">
        <v>3459.4</v>
      </c>
      <c r="D84" s="139">
        <f t="shared" si="3"/>
        <v>190.69999999999982</v>
      </c>
      <c r="E84" s="148"/>
    </row>
    <row r="85" spans="1:5" ht="17" thickBot="1" x14ac:dyDescent="0.25">
      <c r="A85" s="7" t="s">
        <v>37</v>
      </c>
      <c r="B85" s="89">
        <v>1917.3</v>
      </c>
      <c r="C85" s="90">
        <v>1691.6</v>
      </c>
      <c r="D85" s="139">
        <f t="shared" si="3"/>
        <v>225.70000000000005</v>
      </c>
      <c r="E85" s="148"/>
    </row>
    <row r="86" spans="1:5" ht="17" thickBot="1" x14ac:dyDescent="0.25">
      <c r="A86" s="8" t="s">
        <v>38</v>
      </c>
      <c r="B86" s="28">
        <v>246.1</v>
      </c>
      <c r="C86" s="90">
        <v>234.9</v>
      </c>
      <c r="D86" s="139">
        <f t="shared" si="3"/>
        <v>11.199999999999989</v>
      </c>
      <c r="E86" s="148"/>
    </row>
    <row r="87" spans="1:5" ht="17" thickBot="1" x14ac:dyDescent="0.25">
      <c r="A87" s="7" t="s">
        <v>39</v>
      </c>
      <c r="B87" s="28">
        <v>331.7</v>
      </c>
      <c r="C87" s="90">
        <v>315.7</v>
      </c>
      <c r="D87" s="139">
        <f t="shared" si="3"/>
        <v>16</v>
      </c>
      <c r="E87" s="148"/>
    </row>
    <row r="88" spans="1:5" ht="17" thickBot="1" x14ac:dyDescent="0.25">
      <c r="A88" s="7" t="s">
        <v>40</v>
      </c>
      <c r="B88" s="28">
        <v>267.89999999999998</v>
      </c>
      <c r="C88" s="90">
        <v>177.3</v>
      </c>
      <c r="D88" s="139">
        <f t="shared" si="3"/>
        <v>90.599999999999966</v>
      </c>
      <c r="E88" s="148"/>
    </row>
    <row r="89" spans="1:5" ht="17" thickBot="1" x14ac:dyDescent="0.25">
      <c r="A89" s="7" t="s">
        <v>148</v>
      </c>
      <c r="B89" s="89">
        <v>1071.5999999999999</v>
      </c>
      <c r="C89" s="90">
        <v>963.6</v>
      </c>
      <c r="D89" s="139">
        <f t="shared" si="3"/>
        <v>107.99999999999989</v>
      </c>
      <c r="E89" s="148"/>
    </row>
    <row r="90" spans="1:5" ht="17" thickBot="1" x14ac:dyDescent="0.25">
      <c r="A90" s="5" t="s">
        <v>41</v>
      </c>
      <c r="B90" s="27">
        <v>38253.4</v>
      </c>
      <c r="C90" s="32">
        <v>36895.1</v>
      </c>
      <c r="D90" s="139">
        <f t="shared" si="3"/>
        <v>1358.3000000000029</v>
      </c>
      <c r="E90" s="148"/>
    </row>
    <row r="91" spans="1:5" ht="17" thickBot="1" x14ac:dyDescent="0.25">
      <c r="A91" s="2" t="s">
        <v>42</v>
      </c>
      <c r="B91" s="27">
        <v>38253.4</v>
      </c>
      <c r="C91" s="32">
        <v>36895.1</v>
      </c>
      <c r="D91" s="139">
        <f t="shared" si="3"/>
        <v>1358.3000000000029</v>
      </c>
      <c r="E91" s="148"/>
    </row>
    <row r="92" spans="1:5" ht="17" thickBot="1" x14ac:dyDescent="0.25">
      <c r="A92" s="6" t="s">
        <v>115</v>
      </c>
      <c r="B92" s="27">
        <v>5989.2</v>
      </c>
      <c r="C92" s="32">
        <v>5936</v>
      </c>
      <c r="D92" s="139">
        <f t="shared" si="3"/>
        <v>53.199999999999818</v>
      </c>
      <c r="E92" s="148"/>
    </row>
    <row r="93" spans="1:5" ht="17" thickBot="1" x14ac:dyDescent="0.25">
      <c r="A93" s="7" t="s">
        <v>43</v>
      </c>
      <c r="B93" s="89">
        <v>1355.8</v>
      </c>
      <c r="C93" s="90">
        <v>1387.1</v>
      </c>
      <c r="D93" s="45">
        <f t="shared" si="3"/>
        <v>-31.299999999999955</v>
      </c>
      <c r="E93" s="148"/>
    </row>
    <row r="94" spans="1:5" ht="17" thickBot="1" x14ac:dyDescent="0.25">
      <c r="A94" s="8" t="s">
        <v>44</v>
      </c>
      <c r="B94" s="28">
        <v>110.1</v>
      </c>
      <c r="C94" s="90">
        <v>107.9</v>
      </c>
      <c r="D94" s="139">
        <f t="shared" si="3"/>
        <v>2.1999999999999886</v>
      </c>
      <c r="E94" s="148"/>
    </row>
    <row r="95" spans="1:5" ht="17" thickBot="1" x14ac:dyDescent="0.25">
      <c r="A95" s="8" t="s">
        <v>149</v>
      </c>
      <c r="B95" s="89">
        <v>1288.2</v>
      </c>
      <c r="C95" s="90">
        <v>1256.8</v>
      </c>
      <c r="D95" s="139">
        <f t="shared" si="3"/>
        <v>31.400000000000091</v>
      </c>
      <c r="E95" s="148"/>
    </row>
    <row r="96" spans="1:5" ht="17" thickBot="1" x14ac:dyDescent="0.25">
      <c r="A96" s="8" t="s">
        <v>45</v>
      </c>
      <c r="B96" s="28">
        <v>517.9</v>
      </c>
      <c r="C96" s="90">
        <v>512.79999999999995</v>
      </c>
      <c r="D96" s="139">
        <f t="shared" si="3"/>
        <v>5.1000000000000227</v>
      </c>
      <c r="E96" s="148"/>
    </row>
    <row r="97" spans="1:5" ht="17" thickBot="1" x14ac:dyDescent="0.25">
      <c r="A97" s="7" t="s">
        <v>150</v>
      </c>
      <c r="B97" s="89">
        <v>2717.2</v>
      </c>
      <c r="C97" s="90">
        <v>2671.5</v>
      </c>
      <c r="D97" s="139">
        <f t="shared" si="3"/>
        <v>45.699999999999818</v>
      </c>
      <c r="E97" s="148"/>
    </row>
    <row r="98" spans="1:5" ht="17" thickBot="1" x14ac:dyDescent="0.25">
      <c r="A98" s="6" t="s">
        <v>46</v>
      </c>
      <c r="B98" s="27">
        <v>32264.2</v>
      </c>
      <c r="C98" s="32">
        <v>30959.1</v>
      </c>
      <c r="D98" s="139">
        <f t="shared" si="3"/>
        <v>1305.1000000000022</v>
      </c>
      <c r="E98" s="148"/>
    </row>
    <row r="99" spans="1:5" ht="17" thickBot="1" x14ac:dyDescent="0.25">
      <c r="A99" s="7" t="s">
        <v>47</v>
      </c>
      <c r="B99" s="89">
        <v>5847.8</v>
      </c>
      <c r="C99" s="90">
        <v>5604.9</v>
      </c>
      <c r="D99" s="139">
        <f t="shared" si="3"/>
        <v>242.90000000000055</v>
      </c>
      <c r="E99" s="148"/>
    </row>
    <row r="100" spans="1:5" ht="17" thickBot="1" x14ac:dyDescent="0.25">
      <c r="A100" s="7" t="s">
        <v>48</v>
      </c>
      <c r="B100" s="89">
        <v>7474.3</v>
      </c>
      <c r="C100" s="90">
        <v>7255.3</v>
      </c>
      <c r="D100" s="139">
        <f t="shared" si="3"/>
        <v>219</v>
      </c>
      <c r="E100" s="148"/>
    </row>
    <row r="101" spans="1:5" ht="17" thickBot="1" x14ac:dyDescent="0.25">
      <c r="A101" s="7" t="s">
        <v>49</v>
      </c>
      <c r="B101" s="89">
        <v>18052.3</v>
      </c>
      <c r="C101" s="90">
        <v>17227.400000000001</v>
      </c>
      <c r="D101" s="139">
        <f t="shared" si="3"/>
        <v>824.89999999999782</v>
      </c>
      <c r="E101" s="148"/>
    </row>
    <row r="102" spans="1:5" ht="17" thickBot="1" x14ac:dyDescent="0.25">
      <c r="A102" s="7" t="s">
        <v>151</v>
      </c>
      <c r="B102" s="28">
        <v>889.8</v>
      </c>
      <c r="C102" s="90">
        <v>871.5</v>
      </c>
      <c r="D102" s="139">
        <f t="shared" si="3"/>
        <v>18.299999999999955</v>
      </c>
      <c r="E102" s="148"/>
    </row>
    <row r="103" spans="1:5" ht="17" thickBot="1" x14ac:dyDescent="0.25">
      <c r="A103" s="12" t="s">
        <v>50</v>
      </c>
      <c r="B103" s="29">
        <v>574.20000000000005</v>
      </c>
      <c r="C103" s="32">
        <v>566.1</v>
      </c>
      <c r="D103" s="139">
        <f t="shared" si="3"/>
        <v>8.1000000000000227</v>
      </c>
      <c r="E103" s="148"/>
    </row>
    <row r="104" spans="1:5" ht="17" thickBot="1" x14ac:dyDescent="0.25">
      <c r="A104" s="2" t="s">
        <v>152</v>
      </c>
      <c r="B104" s="29">
        <v>574.20000000000005</v>
      </c>
      <c r="C104" s="32">
        <v>566.1</v>
      </c>
      <c r="D104" s="139">
        <f t="shared" si="3"/>
        <v>8.1000000000000227</v>
      </c>
      <c r="E104" s="148"/>
    </row>
    <row r="105" spans="1:5" ht="17" thickBot="1" x14ac:dyDescent="0.25">
      <c r="A105" s="6" t="s">
        <v>51</v>
      </c>
      <c r="B105" s="29">
        <v>35</v>
      </c>
      <c r="C105" s="32">
        <v>35</v>
      </c>
      <c r="D105" s="141">
        <f t="shared" si="3"/>
        <v>0</v>
      </c>
      <c r="E105" s="148"/>
    </row>
    <row r="106" spans="1:5" ht="17" thickBot="1" x14ac:dyDescent="0.25">
      <c r="A106" s="7" t="s">
        <v>52</v>
      </c>
      <c r="B106" s="28">
        <v>35</v>
      </c>
      <c r="C106" s="90">
        <v>35</v>
      </c>
      <c r="D106" s="47">
        <f t="shared" si="3"/>
        <v>0</v>
      </c>
      <c r="E106" s="148"/>
    </row>
    <row r="107" spans="1:5" ht="17" thickBot="1" x14ac:dyDescent="0.25">
      <c r="A107" s="6" t="s">
        <v>28</v>
      </c>
      <c r="B107" s="29">
        <v>539.20000000000005</v>
      </c>
      <c r="C107" s="32">
        <v>531.1</v>
      </c>
      <c r="D107" s="139">
        <f t="shared" ref="D107:D138" si="4">B107-C107</f>
        <v>8.1000000000000227</v>
      </c>
      <c r="E107" s="148"/>
    </row>
    <row r="108" spans="1:5" ht="17" thickBot="1" x14ac:dyDescent="0.25">
      <c r="A108" s="7" t="s">
        <v>53</v>
      </c>
      <c r="B108" s="28">
        <v>539.20000000000005</v>
      </c>
      <c r="C108" s="90">
        <v>531.1</v>
      </c>
      <c r="D108" s="139">
        <f t="shared" si="4"/>
        <v>8.1000000000000227</v>
      </c>
      <c r="E108" s="148"/>
    </row>
    <row r="109" spans="1:5" ht="17" thickBot="1" x14ac:dyDescent="0.25">
      <c r="A109" s="5" t="s">
        <v>54</v>
      </c>
      <c r="B109" s="27">
        <v>102500.1</v>
      </c>
      <c r="C109" s="32">
        <v>98035.7</v>
      </c>
      <c r="D109" s="139">
        <f t="shared" si="4"/>
        <v>4464.4000000000087</v>
      </c>
      <c r="E109" s="148"/>
    </row>
    <row r="110" spans="1:5" ht="17" thickBot="1" x14ac:dyDescent="0.25">
      <c r="A110" s="2" t="s">
        <v>153</v>
      </c>
      <c r="B110" s="27">
        <v>68091.600000000006</v>
      </c>
      <c r="C110" s="32">
        <v>65398.3</v>
      </c>
      <c r="D110" s="139">
        <f t="shared" si="4"/>
        <v>2693.3000000000029</v>
      </c>
      <c r="E110" s="148"/>
    </row>
    <row r="111" spans="1:5" ht="17" thickBot="1" x14ac:dyDescent="0.25">
      <c r="A111" s="6" t="s">
        <v>55</v>
      </c>
      <c r="B111" s="29">
        <v>75</v>
      </c>
      <c r="C111" s="32">
        <v>75</v>
      </c>
      <c r="D111" s="141">
        <f t="shared" si="4"/>
        <v>0</v>
      </c>
      <c r="E111" s="148"/>
    </row>
    <row r="112" spans="1:5" ht="17" thickBot="1" x14ac:dyDescent="0.25">
      <c r="A112" s="7" t="s">
        <v>56</v>
      </c>
      <c r="B112" s="28">
        <v>75</v>
      </c>
      <c r="C112" s="90">
        <v>75</v>
      </c>
      <c r="D112" s="47">
        <f t="shared" si="4"/>
        <v>0</v>
      </c>
      <c r="E112" s="148"/>
    </row>
    <row r="113" spans="1:5" ht="17" thickBot="1" x14ac:dyDescent="0.25">
      <c r="A113" s="6" t="s">
        <v>57</v>
      </c>
      <c r="B113" s="27">
        <v>13140.7</v>
      </c>
      <c r="C113" s="32">
        <v>12631.4</v>
      </c>
      <c r="D113" s="139">
        <f t="shared" si="4"/>
        <v>509.30000000000109</v>
      </c>
      <c r="E113" s="148"/>
    </row>
    <row r="114" spans="1:5" ht="17" thickBot="1" x14ac:dyDescent="0.25">
      <c r="A114" s="7" t="s">
        <v>58</v>
      </c>
      <c r="B114" s="89">
        <v>13140.7</v>
      </c>
      <c r="C114" s="90">
        <v>12631.4</v>
      </c>
      <c r="D114" s="139">
        <f t="shared" si="4"/>
        <v>509.30000000000109</v>
      </c>
      <c r="E114" s="148"/>
    </row>
    <row r="115" spans="1:5" ht="17" thickBot="1" x14ac:dyDescent="0.25">
      <c r="A115" s="7" t="s">
        <v>59</v>
      </c>
      <c r="B115" s="89">
        <v>4257</v>
      </c>
      <c r="C115" s="90">
        <v>4062.6</v>
      </c>
      <c r="D115" s="139">
        <f t="shared" si="4"/>
        <v>194.40000000000009</v>
      </c>
      <c r="E115" s="148"/>
    </row>
    <row r="116" spans="1:5" ht="17" thickBot="1" x14ac:dyDescent="0.25">
      <c r="A116" s="7" t="s">
        <v>154</v>
      </c>
      <c r="B116" s="89">
        <v>8883.7000000000007</v>
      </c>
      <c r="C116" s="90">
        <v>8568.7999999999993</v>
      </c>
      <c r="D116" s="139">
        <f t="shared" si="4"/>
        <v>314.90000000000146</v>
      </c>
      <c r="E116" s="148"/>
    </row>
    <row r="117" spans="1:5" ht="17" thickBot="1" x14ac:dyDescent="0.25">
      <c r="A117" s="6" t="s">
        <v>28</v>
      </c>
      <c r="B117" s="27">
        <v>48787</v>
      </c>
      <c r="C117" s="32">
        <v>46885.3</v>
      </c>
      <c r="D117" s="139">
        <f t="shared" si="4"/>
        <v>1901.6999999999971</v>
      </c>
      <c r="E117" s="148"/>
    </row>
    <row r="118" spans="1:5" ht="17" thickBot="1" x14ac:dyDescent="0.25">
      <c r="A118" s="7" t="s">
        <v>58</v>
      </c>
      <c r="B118" s="89">
        <v>48623</v>
      </c>
      <c r="C118" s="90">
        <v>46728.800000000003</v>
      </c>
      <c r="D118" s="139">
        <f t="shared" si="4"/>
        <v>1894.1999999999971</v>
      </c>
      <c r="E118" s="148"/>
    </row>
    <row r="119" spans="1:5" ht="17" thickBot="1" x14ac:dyDescent="0.25">
      <c r="A119" s="7" t="s">
        <v>155</v>
      </c>
      <c r="B119" s="28">
        <v>155.80000000000001</v>
      </c>
      <c r="C119" s="90">
        <v>150.9</v>
      </c>
      <c r="D119" s="139">
        <f t="shared" si="4"/>
        <v>4.9000000000000057</v>
      </c>
      <c r="E119" s="148"/>
    </row>
    <row r="120" spans="1:5" ht="17" thickBot="1" x14ac:dyDescent="0.25">
      <c r="A120" s="7" t="s">
        <v>60</v>
      </c>
      <c r="B120" s="28">
        <v>246.9</v>
      </c>
      <c r="C120" s="90">
        <v>239.9</v>
      </c>
      <c r="D120" s="139">
        <f t="shared" si="4"/>
        <v>7</v>
      </c>
      <c r="E120" s="148"/>
    </row>
    <row r="121" spans="1:5" ht="17" thickBot="1" x14ac:dyDescent="0.25">
      <c r="A121" s="8" t="s">
        <v>156</v>
      </c>
      <c r="B121" s="89">
        <v>36875.699999999997</v>
      </c>
      <c r="C121" s="90">
        <v>35190.5</v>
      </c>
      <c r="D121" s="139">
        <f t="shared" si="4"/>
        <v>1685.1999999999971</v>
      </c>
      <c r="E121" s="148"/>
    </row>
    <row r="122" spans="1:5" ht="17" thickBot="1" x14ac:dyDescent="0.25">
      <c r="A122" s="8" t="s">
        <v>61</v>
      </c>
      <c r="B122" s="89">
        <v>11344.6</v>
      </c>
      <c r="C122" s="90">
        <v>11147.6</v>
      </c>
      <c r="D122" s="139">
        <f t="shared" si="4"/>
        <v>197</v>
      </c>
      <c r="E122" s="148"/>
    </row>
    <row r="123" spans="1:5" ht="17" thickBot="1" x14ac:dyDescent="0.25">
      <c r="A123" s="7" t="s">
        <v>56</v>
      </c>
      <c r="B123" s="28">
        <v>164</v>
      </c>
      <c r="C123" s="90">
        <v>156.5</v>
      </c>
      <c r="D123" s="139">
        <f t="shared" si="4"/>
        <v>7.5</v>
      </c>
      <c r="E123" s="148"/>
    </row>
    <row r="124" spans="1:5" ht="17" thickBot="1" x14ac:dyDescent="0.25">
      <c r="A124" s="6" t="s">
        <v>62</v>
      </c>
      <c r="B124" s="27">
        <v>6088.9</v>
      </c>
      <c r="C124" s="32">
        <v>5806.6</v>
      </c>
      <c r="D124" s="139">
        <f t="shared" si="4"/>
        <v>282.29999999999927</v>
      </c>
      <c r="E124" s="148"/>
    </row>
    <row r="125" spans="1:5" ht="17" thickBot="1" x14ac:dyDescent="0.25">
      <c r="A125" s="7" t="s">
        <v>63</v>
      </c>
      <c r="B125" s="89">
        <v>6088.9</v>
      </c>
      <c r="C125" s="90">
        <v>5806.6</v>
      </c>
      <c r="D125" s="139">
        <f t="shared" si="4"/>
        <v>282.29999999999927</v>
      </c>
      <c r="E125" s="148"/>
    </row>
    <row r="126" spans="1:5" ht="17" thickBot="1" x14ac:dyDescent="0.25">
      <c r="A126" s="2" t="s">
        <v>157</v>
      </c>
      <c r="B126" s="27">
        <v>32652</v>
      </c>
      <c r="C126" s="32">
        <v>30931.200000000001</v>
      </c>
      <c r="D126" s="139">
        <f t="shared" si="4"/>
        <v>1720.7999999999993</v>
      </c>
      <c r="E126" s="148"/>
    </row>
    <row r="127" spans="1:5" ht="17" thickBot="1" x14ac:dyDescent="0.25">
      <c r="A127" s="6" t="s">
        <v>115</v>
      </c>
      <c r="B127" s="27">
        <v>2648.3</v>
      </c>
      <c r="C127" s="32">
        <v>2584.9</v>
      </c>
      <c r="D127" s="139">
        <f t="shared" si="4"/>
        <v>63.400000000000091</v>
      </c>
      <c r="E127" s="148"/>
    </row>
    <row r="128" spans="1:5" ht="17" thickBot="1" x14ac:dyDescent="0.25">
      <c r="A128" s="7" t="s">
        <v>120</v>
      </c>
      <c r="B128" s="89">
        <v>2598</v>
      </c>
      <c r="C128" s="90">
        <v>2537</v>
      </c>
      <c r="D128" s="139">
        <f t="shared" si="4"/>
        <v>61</v>
      </c>
      <c r="E128" s="148"/>
    </row>
    <row r="129" spans="1:5" ht="17" thickBot="1" x14ac:dyDescent="0.25">
      <c r="A129" s="8" t="s">
        <v>158</v>
      </c>
      <c r="B129" s="89">
        <v>2598</v>
      </c>
      <c r="C129" s="90">
        <v>2537</v>
      </c>
      <c r="D129" s="139">
        <f t="shared" si="4"/>
        <v>61</v>
      </c>
      <c r="E129" s="148"/>
    </row>
    <row r="130" spans="1:5" ht="17" thickBot="1" x14ac:dyDescent="0.25">
      <c r="A130" s="8" t="s">
        <v>122</v>
      </c>
      <c r="B130" s="28">
        <v>50.3</v>
      </c>
      <c r="C130" s="90">
        <v>48</v>
      </c>
      <c r="D130" s="139">
        <f t="shared" si="4"/>
        <v>2.2999999999999972</v>
      </c>
      <c r="E130" s="148"/>
    </row>
    <row r="131" spans="1:5" ht="17" thickBot="1" x14ac:dyDescent="0.25">
      <c r="A131" s="7" t="s">
        <v>64</v>
      </c>
      <c r="B131" s="28">
        <v>50.3</v>
      </c>
      <c r="C131" s="90">
        <v>48</v>
      </c>
      <c r="D131" s="139">
        <f t="shared" si="4"/>
        <v>2.2999999999999972</v>
      </c>
      <c r="E131" s="148"/>
    </row>
    <row r="132" spans="1:5" ht="17" thickBot="1" x14ac:dyDescent="0.25">
      <c r="A132" s="6" t="s">
        <v>28</v>
      </c>
      <c r="B132" s="27">
        <v>30003.7</v>
      </c>
      <c r="C132" s="32">
        <v>28346.2</v>
      </c>
      <c r="D132" s="139">
        <f t="shared" si="4"/>
        <v>1657.5</v>
      </c>
      <c r="E132" s="148"/>
    </row>
    <row r="133" spans="1:5" ht="17" thickBot="1" x14ac:dyDescent="0.25">
      <c r="A133" s="7" t="s">
        <v>65</v>
      </c>
      <c r="B133" s="28">
        <v>504.1</v>
      </c>
      <c r="C133" s="90">
        <v>481</v>
      </c>
      <c r="D133" s="139">
        <f t="shared" si="4"/>
        <v>23.100000000000023</v>
      </c>
      <c r="E133" s="148"/>
    </row>
    <row r="134" spans="1:5" ht="17" thickBot="1" x14ac:dyDescent="0.25">
      <c r="A134" s="7" t="s">
        <v>66</v>
      </c>
      <c r="B134" s="28">
        <v>796.6</v>
      </c>
      <c r="C134" s="90">
        <v>795.4</v>
      </c>
      <c r="D134" s="139">
        <f t="shared" si="4"/>
        <v>1.2000000000000455</v>
      </c>
      <c r="E134" s="148"/>
    </row>
    <row r="135" spans="1:5" ht="17" thickBot="1" x14ac:dyDescent="0.25">
      <c r="A135" s="8" t="s">
        <v>67</v>
      </c>
      <c r="B135" s="89">
        <v>2155.4</v>
      </c>
      <c r="C135" s="90">
        <v>2056.9</v>
      </c>
      <c r="D135" s="139">
        <f t="shared" si="4"/>
        <v>98.5</v>
      </c>
      <c r="E135" s="148"/>
    </row>
    <row r="136" spans="1:5" ht="17" thickBot="1" x14ac:dyDescent="0.25">
      <c r="A136" s="7" t="s">
        <v>68</v>
      </c>
      <c r="B136" s="89">
        <v>26547.599999999999</v>
      </c>
      <c r="C136" s="90">
        <v>25012.9</v>
      </c>
      <c r="D136" s="139">
        <f t="shared" si="4"/>
        <v>1534.6999999999971</v>
      </c>
      <c r="E136" s="148"/>
    </row>
    <row r="137" spans="1:5" ht="17" thickBot="1" x14ac:dyDescent="0.25">
      <c r="A137" s="2" t="s">
        <v>159</v>
      </c>
      <c r="B137" s="27">
        <v>1691</v>
      </c>
      <c r="C137" s="32">
        <v>1641.7</v>
      </c>
      <c r="D137" s="139">
        <f t="shared" si="4"/>
        <v>49.299999999999955</v>
      </c>
      <c r="E137" s="148"/>
    </row>
    <row r="138" spans="1:5" ht="17" thickBot="1" x14ac:dyDescent="0.25">
      <c r="A138" s="6" t="s">
        <v>28</v>
      </c>
      <c r="B138" s="27">
        <v>1691</v>
      </c>
      <c r="C138" s="32">
        <v>1641.7</v>
      </c>
      <c r="D138" s="139">
        <f t="shared" si="4"/>
        <v>49.299999999999955</v>
      </c>
      <c r="E138" s="148"/>
    </row>
    <row r="139" spans="1:5" ht="17" thickBot="1" x14ac:dyDescent="0.25">
      <c r="A139" s="7" t="s">
        <v>69</v>
      </c>
      <c r="B139" s="89">
        <v>1691</v>
      </c>
      <c r="C139" s="90">
        <v>1641.7</v>
      </c>
      <c r="D139" s="139">
        <f>B138-C138</f>
        <v>49.299999999999955</v>
      </c>
      <c r="E139" s="148"/>
    </row>
    <row r="140" spans="1:5" ht="17" thickBot="1" x14ac:dyDescent="0.25">
      <c r="A140" s="13" t="s">
        <v>160</v>
      </c>
      <c r="B140" s="29">
        <v>65.5</v>
      </c>
      <c r="C140" s="32">
        <v>64.5</v>
      </c>
      <c r="D140" s="139">
        <f t="shared" ref="D140:D157" si="5">B140-C140</f>
        <v>1</v>
      </c>
      <c r="E140" s="148"/>
    </row>
    <row r="141" spans="1:5" ht="17" thickBot="1" x14ac:dyDescent="0.25">
      <c r="A141" s="6" t="s">
        <v>28</v>
      </c>
      <c r="B141" s="29">
        <v>65.5</v>
      </c>
      <c r="C141" s="32">
        <v>64.5</v>
      </c>
      <c r="D141" s="139">
        <f t="shared" si="5"/>
        <v>1</v>
      </c>
      <c r="E141" s="148"/>
    </row>
    <row r="142" spans="1:5" ht="17" thickBot="1" x14ac:dyDescent="0.25">
      <c r="A142" s="8" t="s">
        <v>161</v>
      </c>
      <c r="B142" s="28">
        <v>65.5</v>
      </c>
      <c r="C142" s="90">
        <v>64.5</v>
      </c>
      <c r="D142" s="139">
        <f t="shared" si="5"/>
        <v>1</v>
      </c>
      <c r="E142" s="148"/>
    </row>
    <row r="143" spans="1:5" ht="17" thickBot="1" x14ac:dyDescent="0.25">
      <c r="A143" s="5" t="s">
        <v>70</v>
      </c>
      <c r="B143" s="27">
        <v>58040</v>
      </c>
      <c r="C143" s="32">
        <v>58722.1</v>
      </c>
      <c r="D143" s="45">
        <f t="shared" si="5"/>
        <v>-682.09999999999854</v>
      </c>
      <c r="E143" s="148"/>
    </row>
    <row r="144" spans="1:5" ht="17" thickBot="1" x14ac:dyDescent="0.25">
      <c r="A144" s="2" t="s">
        <v>162</v>
      </c>
      <c r="B144" s="27">
        <v>58040</v>
      </c>
      <c r="C144" s="32">
        <v>58722.1</v>
      </c>
      <c r="D144" s="45">
        <f t="shared" si="5"/>
        <v>-682.09999999999854</v>
      </c>
      <c r="E144" s="148"/>
    </row>
    <row r="145" spans="1:5" ht="17" thickBot="1" x14ac:dyDescent="0.25">
      <c r="A145" s="6" t="s">
        <v>163</v>
      </c>
      <c r="B145" s="27">
        <v>2343.1999999999998</v>
      </c>
      <c r="C145" s="32">
        <v>7470.6</v>
      </c>
      <c r="D145" s="45">
        <f t="shared" si="5"/>
        <v>-5127.4000000000005</v>
      </c>
      <c r="E145" s="148"/>
    </row>
    <row r="146" spans="1:5" ht="17" thickBot="1" x14ac:dyDescent="0.25">
      <c r="A146" s="7" t="s">
        <v>70</v>
      </c>
      <c r="B146" s="89">
        <v>2343.1999999999998</v>
      </c>
      <c r="C146" s="90">
        <v>7470.6</v>
      </c>
      <c r="D146" s="45">
        <f t="shared" si="5"/>
        <v>-5127.4000000000005</v>
      </c>
      <c r="E146" s="148"/>
    </row>
    <row r="147" spans="1:5" ht="17" thickBot="1" x14ac:dyDescent="0.25">
      <c r="A147" s="40" t="s">
        <v>170</v>
      </c>
      <c r="B147" s="35">
        <v>0</v>
      </c>
      <c r="C147" s="36">
        <v>3464.6</v>
      </c>
      <c r="D147" s="45">
        <f t="shared" si="5"/>
        <v>-3464.6</v>
      </c>
      <c r="E147" s="148"/>
    </row>
    <row r="148" spans="1:5" ht="17" thickBot="1" x14ac:dyDescent="0.25">
      <c r="A148" s="8" t="s">
        <v>71</v>
      </c>
      <c r="B148" s="27">
        <v>2343.1999999999998</v>
      </c>
      <c r="C148" s="90">
        <v>4006</v>
      </c>
      <c r="D148" s="45">
        <f t="shared" si="5"/>
        <v>-1662.8000000000002</v>
      </c>
      <c r="E148" s="148"/>
    </row>
    <row r="149" spans="1:5" ht="17" thickBot="1" x14ac:dyDescent="0.25">
      <c r="A149" s="6" t="s">
        <v>147</v>
      </c>
      <c r="B149" s="27">
        <v>4358.6000000000004</v>
      </c>
      <c r="C149" s="32">
        <v>4686.2</v>
      </c>
      <c r="D149" s="45">
        <f t="shared" si="5"/>
        <v>-327.59999999999945</v>
      </c>
      <c r="E149" s="148"/>
    </row>
    <row r="150" spans="1:5" ht="17" thickBot="1" x14ac:dyDescent="0.25">
      <c r="A150" s="7" t="s">
        <v>72</v>
      </c>
      <c r="B150" s="28">
        <v>256.89999999999998</v>
      </c>
      <c r="C150" s="90">
        <v>245.4</v>
      </c>
      <c r="D150" s="139">
        <f t="shared" si="5"/>
        <v>11.499999999999972</v>
      </c>
      <c r="E150" s="148"/>
    </row>
    <row r="151" spans="1:5" ht="17" thickBot="1" x14ac:dyDescent="0.25">
      <c r="A151" s="7" t="s">
        <v>73</v>
      </c>
      <c r="B151" s="89">
        <v>2109.1999999999998</v>
      </c>
      <c r="C151" s="90">
        <v>3514.5</v>
      </c>
      <c r="D151" s="45">
        <f t="shared" si="5"/>
        <v>-1405.3000000000002</v>
      </c>
      <c r="E151" s="148"/>
    </row>
    <row r="152" spans="1:5" ht="17" thickBot="1" x14ac:dyDescent="0.25">
      <c r="A152" s="8" t="s">
        <v>74</v>
      </c>
      <c r="B152" s="28">
        <v>71.099999999999994</v>
      </c>
      <c r="C152" s="90">
        <v>67.900000000000006</v>
      </c>
      <c r="D152" s="139">
        <f t="shared" si="5"/>
        <v>3.1999999999999886</v>
      </c>
      <c r="E152" s="148"/>
    </row>
    <row r="153" spans="1:5" ht="17" thickBot="1" x14ac:dyDescent="0.25">
      <c r="A153" s="7" t="s">
        <v>75</v>
      </c>
      <c r="B153" s="89">
        <v>1921.4</v>
      </c>
      <c r="C153" s="90">
        <v>858.4</v>
      </c>
      <c r="D153" s="139">
        <f t="shared" si="5"/>
        <v>1063</v>
      </c>
      <c r="E153" s="148"/>
    </row>
    <row r="154" spans="1:5" ht="17" thickBot="1" x14ac:dyDescent="0.25">
      <c r="A154" s="6" t="s">
        <v>76</v>
      </c>
      <c r="B154" s="27">
        <v>51338.2</v>
      </c>
      <c r="C154" s="32">
        <v>46565.3</v>
      </c>
      <c r="D154" s="139">
        <f t="shared" si="5"/>
        <v>4772.8999999999942</v>
      </c>
      <c r="E154" s="148"/>
    </row>
    <row r="155" spans="1:5" ht="17" thickBot="1" x14ac:dyDescent="0.25">
      <c r="A155" s="8" t="s">
        <v>164</v>
      </c>
      <c r="B155" s="89">
        <v>51338.2</v>
      </c>
      <c r="C155" s="90">
        <v>46565.3</v>
      </c>
      <c r="D155" s="139">
        <f t="shared" si="5"/>
        <v>4772.8999999999942</v>
      </c>
      <c r="E155" s="148"/>
    </row>
    <row r="156" spans="1:5" ht="17" thickBot="1" x14ac:dyDescent="0.25">
      <c r="A156" s="5" t="s">
        <v>77</v>
      </c>
      <c r="B156" s="27">
        <v>51709.2</v>
      </c>
      <c r="C156" s="32">
        <v>49359</v>
      </c>
      <c r="D156" s="139">
        <f t="shared" si="5"/>
        <v>2350.1999999999971</v>
      </c>
      <c r="E156" s="148"/>
    </row>
    <row r="157" spans="1:5" ht="17" thickBot="1" x14ac:dyDescent="0.25">
      <c r="A157" s="2" t="s">
        <v>165</v>
      </c>
      <c r="B157" s="27">
        <v>51709.2</v>
      </c>
      <c r="C157" s="32">
        <v>49359</v>
      </c>
      <c r="D157" s="139">
        <f t="shared" si="5"/>
        <v>2350.1999999999971</v>
      </c>
      <c r="E157" s="148"/>
    </row>
    <row r="158" spans="1:5" ht="17" thickBot="1" x14ac:dyDescent="0.25">
      <c r="A158" s="6" t="s">
        <v>77</v>
      </c>
      <c r="B158" s="27">
        <v>39535.699999999997</v>
      </c>
      <c r="C158" s="32">
        <v>37729</v>
      </c>
      <c r="D158" s="139">
        <v>1806.7</v>
      </c>
      <c r="E158" s="148"/>
    </row>
    <row r="159" spans="1:5" ht="17" thickBot="1" x14ac:dyDescent="0.25">
      <c r="A159" s="7" t="s">
        <v>78</v>
      </c>
      <c r="B159" s="89">
        <v>39535.699999999997</v>
      </c>
      <c r="C159" s="90">
        <v>37729</v>
      </c>
      <c r="D159" s="139">
        <f t="shared" ref="D159:D194" si="6">B159-C159</f>
        <v>1806.6999999999971</v>
      </c>
      <c r="E159" s="148"/>
    </row>
    <row r="160" spans="1:5" ht="17" thickBot="1" x14ac:dyDescent="0.25">
      <c r="A160" s="8" t="s">
        <v>79</v>
      </c>
      <c r="B160" s="28">
        <v>214.1</v>
      </c>
      <c r="C160" s="90">
        <v>187.5</v>
      </c>
      <c r="D160" s="139">
        <f t="shared" si="6"/>
        <v>26.599999999999994</v>
      </c>
      <c r="E160" s="148"/>
    </row>
    <row r="161" spans="1:5" ht="17" thickBot="1" x14ac:dyDescent="0.25">
      <c r="A161" s="8" t="s">
        <v>80</v>
      </c>
      <c r="B161" s="89">
        <v>39321.599999999999</v>
      </c>
      <c r="C161" s="90">
        <v>37541.4</v>
      </c>
      <c r="D161" s="139">
        <f t="shared" si="6"/>
        <v>1780.1999999999971</v>
      </c>
      <c r="E161" s="148"/>
    </row>
    <row r="162" spans="1:5" ht="17" thickBot="1" x14ac:dyDescent="0.25">
      <c r="A162" s="8" t="s">
        <v>81</v>
      </c>
      <c r="B162" s="89">
        <v>5394.3</v>
      </c>
      <c r="C162" s="90">
        <v>5142.3999999999996</v>
      </c>
      <c r="D162" s="139">
        <f t="shared" si="6"/>
        <v>251.90000000000055</v>
      </c>
      <c r="E162" s="148"/>
    </row>
    <row r="163" spans="1:5" ht="17" thickBot="1" x14ac:dyDescent="0.25">
      <c r="A163" s="8" t="s">
        <v>82</v>
      </c>
      <c r="B163" s="89">
        <v>1464</v>
      </c>
      <c r="C163" s="90">
        <v>1462.5</v>
      </c>
      <c r="D163" s="139">
        <f t="shared" si="6"/>
        <v>1.5</v>
      </c>
      <c r="E163" s="148"/>
    </row>
    <row r="164" spans="1:5" ht="17" thickBot="1" x14ac:dyDescent="0.25">
      <c r="A164" s="8" t="s">
        <v>83</v>
      </c>
      <c r="B164" s="89">
        <v>32463.3</v>
      </c>
      <c r="C164" s="90">
        <v>30936.5</v>
      </c>
      <c r="D164" s="139">
        <f t="shared" si="6"/>
        <v>1526.7999999999993</v>
      </c>
      <c r="E164" s="148"/>
    </row>
    <row r="165" spans="1:5" ht="17" thickBot="1" x14ac:dyDescent="0.25">
      <c r="A165" s="6" t="s">
        <v>84</v>
      </c>
      <c r="B165" s="27">
        <v>12173.5</v>
      </c>
      <c r="C165" s="32">
        <v>11630</v>
      </c>
      <c r="D165" s="139">
        <f t="shared" si="6"/>
        <v>543.5</v>
      </c>
      <c r="E165" s="148"/>
    </row>
    <row r="166" spans="1:5" ht="17" thickBot="1" x14ac:dyDescent="0.25">
      <c r="A166" s="7" t="s">
        <v>85</v>
      </c>
      <c r="B166" s="89">
        <v>11893.5</v>
      </c>
      <c r="C166" s="90">
        <v>11350</v>
      </c>
      <c r="D166" s="139">
        <f t="shared" si="6"/>
        <v>543.5</v>
      </c>
      <c r="E166" s="148"/>
    </row>
    <row r="167" spans="1:5" ht="17" thickBot="1" x14ac:dyDescent="0.25">
      <c r="A167" s="7" t="s">
        <v>86</v>
      </c>
      <c r="B167" s="28">
        <v>280</v>
      </c>
      <c r="C167" s="90">
        <v>280</v>
      </c>
      <c r="D167" s="139">
        <f t="shared" si="6"/>
        <v>0</v>
      </c>
      <c r="E167" s="148"/>
    </row>
    <row r="168" spans="1:5" ht="17" thickBot="1" x14ac:dyDescent="0.25">
      <c r="A168" s="5" t="s">
        <v>87</v>
      </c>
      <c r="B168" s="29">
        <v>820</v>
      </c>
      <c r="C168" s="32">
        <v>799.8</v>
      </c>
      <c r="D168" s="139">
        <f t="shared" si="6"/>
        <v>20.200000000000045</v>
      </c>
      <c r="E168" s="148"/>
    </row>
    <row r="169" spans="1:5" ht="17" thickBot="1" x14ac:dyDescent="0.25">
      <c r="A169" s="2" t="s">
        <v>166</v>
      </c>
      <c r="B169" s="29">
        <v>820</v>
      </c>
      <c r="C169" s="32">
        <v>799.8</v>
      </c>
      <c r="D169" s="139">
        <f t="shared" si="6"/>
        <v>20.200000000000045</v>
      </c>
      <c r="E169" s="148"/>
    </row>
    <row r="170" spans="1:5" ht="17" thickBot="1" x14ac:dyDescent="0.25">
      <c r="A170" s="6" t="s">
        <v>57</v>
      </c>
      <c r="B170" s="29">
        <v>820</v>
      </c>
      <c r="C170" s="32">
        <v>799.8</v>
      </c>
      <c r="D170" s="139">
        <f t="shared" si="6"/>
        <v>20.200000000000045</v>
      </c>
      <c r="E170" s="148"/>
    </row>
    <row r="171" spans="1:5" ht="17" thickBot="1" x14ac:dyDescent="0.25">
      <c r="A171" s="7" t="s">
        <v>88</v>
      </c>
      <c r="B171" s="28">
        <v>820</v>
      </c>
      <c r="C171" s="90">
        <v>799.8</v>
      </c>
      <c r="D171" s="139">
        <f t="shared" si="6"/>
        <v>20.200000000000045</v>
      </c>
      <c r="E171" s="148"/>
    </row>
    <row r="172" spans="1:5" ht="17" thickBot="1" x14ac:dyDescent="0.25">
      <c r="A172" s="7" t="s">
        <v>167</v>
      </c>
      <c r="B172" s="28">
        <v>126.5</v>
      </c>
      <c r="C172" s="90">
        <v>134.6</v>
      </c>
      <c r="D172" s="45">
        <f t="shared" si="6"/>
        <v>-8.0999999999999943</v>
      </c>
      <c r="E172" s="148"/>
    </row>
    <row r="173" spans="1:5" ht="17" thickBot="1" x14ac:dyDescent="0.25">
      <c r="A173" s="8" t="s">
        <v>89</v>
      </c>
      <c r="B173" s="28">
        <v>475.1</v>
      </c>
      <c r="C173" s="90">
        <v>448.1</v>
      </c>
      <c r="D173" s="139">
        <f t="shared" si="6"/>
        <v>27</v>
      </c>
      <c r="E173" s="148"/>
    </row>
    <row r="174" spans="1:5" ht="17" thickBot="1" x14ac:dyDescent="0.25">
      <c r="A174" s="8" t="s">
        <v>90</v>
      </c>
      <c r="B174" s="28">
        <v>218.4</v>
      </c>
      <c r="C174" s="90">
        <v>217.2</v>
      </c>
      <c r="D174" s="139">
        <f t="shared" si="6"/>
        <v>1.2000000000000171</v>
      </c>
      <c r="E174" s="148"/>
    </row>
    <row r="175" spans="1:5" ht="17" thickBot="1" x14ac:dyDescent="0.25">
      <c r="A175" s="5" t="s">
        <v>168</v>
      </c>
      <c r="B175" s="27">
        <v>10565.3</v>
      </c>
      <c r="C175" s="32">
        <v>10106.299999999999</v>
      </c>
      <c r="D175" s="139">
        <f t="shared" si="6"/>
        <v>459</v>
      </c>
      <c r="E175" s="148"/>
    </row>
    <row r="176" spans="1:5" ht="17" thickBot="1" x14ac:dyDescent="0.25">
      <c r="A176" s="2" t="s">
        <v>169</v>
      </c>
      <c r="B176" s="27">
        <v>10565.3</v>
      </c>
      <c r="C176" s="32">
        <v>10106.299999999999</v>
      </c>
      <c r="D176" s="139">
        <f t="shared" si="6"/>
        <v>459</v>
      </c>
      <c r="E176" s="148"/>
    </row>
    <row r="177" spans="1:5" ht="17" thickBot="1" x14ac:dyDescent="0.25">
      <c r="A177" s="6" t="s">
        <v>115</v>
      </c>
      <c r="B177" s="27">
        <v>7485.2</v>
      </c>
      <c r="C177" s="32">
        <v>7124.4</v>
      </c>
      <c r="D177" s="139">
        <f t="shared" si="6"/>
        <v>360.80000000000018</v>
      </c>
      <c r="E177" s="148"/>
    </row>
    <row r="178" spans="1:5" ht="17" thickBot="1" x14ac:dyDescent="0.25">
      <c r="A178" s="14" t="s">
        <v>91</v>
      </c>
      <c r="B178" s="28">
        <v>252.8</v>
      </c>
      <c r="C178" s="90">
        <v>247.9</v>
      </c>
      <c r="D178" s="139">
        <f t="shared" si="6"/>
        <v>4.9000000000000057</v>
      </c>
      <c r="E178" s="148"/>
    </row>
    <row r="179" spans="1:5" ht="17" thickBot="1" x14ac:dyDescent="0.25">
      <c r="A179" s="8" t="s">
        <v>92</v>
      </c>
      <c r="B179" s="28">
        <v>13.7</v>
      </c>
      <c r="C179" s="90">
        <v>13.3</v>
      </c>
      <c r="D179" s="139">
        <f t="shared" si="6"/>
        <v>0.39999999999999858</v>
      </c>
      <c r="E179" s="148"/>
    </row>
    <row r="180" spans="1:5" ht="17" thickBot="1" x14ac:dyDescent="0.25">
      <c r="A180" s="7" t="s">
        <v>93</v>
      </c>
      <c r="B180" s="28">
        <v>811.3</v>
      </c>
      <c r="C180" s="90">
        <v>854.4</v>
      </c>
      <c r="D180" s="45">
        <f t="shared" si="6"/>
        <v>-43.100000000000023</v>
      </c>
      <c r="E180" s="148"/>
    </row>
    <row r="181" spans="1:5" ht="17" thickBot="1" x14ac:dyDescent="0.25">
      <c r="A181" s="7" t="s">
        <v>94</v>
      </c>
      <c r="B181" s="28">
        <v>67.8</v>
      </c>
      <c r="C181" s="90">
        <v>65.900000000000006</v>
      </c>
      <c r="D181" s="139">
        <f t="shared" si="6"/>
        <v>1.8999999999999915</v>
      </c>
      <c r="E181" s="148"/>
    </row>
    <row r="182" spans="1:5" ht="17" thickBot="1" x14ac:dyDescent="0.25">
      <c r="A182" s="7" t="s">
        <v>95</v>
      </c>
      <c r="B182" s="89">
        <v>3904.3</v>
      </c>
      <c r="C182" s="90">
        <v>3623.2</v>
      </c>
      <c r="D182" s="139">
        <f t="shared" si="6"/>
        <v>281.10000000000036</v>
      </c>
      <c r="E182" s="148"/>
    </row>
    <row r="183" spans="1:5" ht="17" thickBot="1" x14ac:dyDescent="0.25">
      <c r="A183" s="7" t="s">
        <v>96</v>
      </c>
      <c r="B183" s="28">
        <v>8.9</v>
      </c>
      <c r="C183" s="90">
        <v>8.6</v>
      </c>
      <c r="D183" s="139">
        <f t="shared" si="6"/>
        <v>0.30000000000000071</v>
      </c>
      <c r="E183" s="148"/>
    </row>
    <row r="184" spans="1:5" ht="17" thickBot="1" x14ac:dyDescent="0.25">
      <c r="A184" s="7" t="s">
        <v>97</v>
      </c>
      <c r="B184" s="28">
        <v>253.2</v>
      </c>
      <c r="C184" s="90">
        <v>246.9</v>
      </c>
      <c r="D184" s="139">
        <f t="shared" si="6"/>
        <v>6.2999999999999829</v>
      </c>
      <c r="E184" s="148"/>
    </row>
    <row r="185" spans="1:5" ht="17" thickBot="1" x14ac:dyDescent="0.25">
      <c r="A185" s="7" t="s">
        <v>98</v>
      </c>
      <c r="B185" s="28">
        <v>28</v>
      </c>
      <c r="C185" s="90">
        <v>27.4</v>
      </c>
      <c r="D185" s="139">
        <f t="shared" si="6"/>
        <v>0.60000000000000142</v>
      </c>
      <c r="E185" s="148"/>
    </row>
    <row r="186" spans="1:5" ht="17" thickBot="1" x14ac:dyDescent="0.25">
      <c r="A186" s="7" t="s">
        <v>99</v>
      </c>
      <c r="B186" s="89">
        <v>1992.8</v>
      </c>
      <c r="C186" s="90">
        <v>1886.9</v>
      </c>
      <c r="D186" s="139">
        <f t="shared" si="6"/>
        <v>105.89999999999986</v>
      </c>
      <c r="E186" s="148"/>
    </row>
    <row r="187" spans="1:5" ht="17" thickBot="1" x14ac:dyDescent="0.25">
      <c r="A187" s="7" t="s">
        <v>100</v>
      </c>
      <c r="B187" s="28">
        <v>109.4</v>
      </c>
      <c r="C187" s="90">
        <v>107.9</v>
      </c>
      <c r="D187" s="139">
        <f t="shared" si="6"/>
        <v>1.5</v>
      </c>
      <c r="E187" s="148"/>
    </row>
    <row r="188" spans="1:5" ht="17" thickBot="1" x14ac:dyDescent="0.25">
      <c r="A188" s="7" t="s">
        <v>101</v>
      </c>
      <c r="B188" s="28">
        <v>43</v>
      </c>
      <c r="C188" s="90">
        <v>42.1</v>
      </c>
      <c r="D188" s="139">
        <f t="shared" si="6"/>
        <v>0.89999999999999858</v>
      </c>
      <c r="E188" s="148"/>
    </row>
    <row r="189" spans="1:5" ht="17" thickBot="1" x14ac:dyDescent="0.25">
      <c r="A189" s="6" t="s">
        <v>57</v>
      </c>
      <c r="B189" s="27">
        <v>2129.1</v>
      </c>
      <c r="C189" s="32">
        <v>2099.6999999999998</v>
      </c>
      <c r="D189" s="139">
        <f t="shared" si="6"/>
        <v>29.400000000000091</v>
      </c>
      <c r="E189" s="148"/>
    </row>
    <row r="190" spans="1:5" ht="17" thickBot="1" x14ac:dyDescent="0.25">
      <c r="A190" s="7" t="s">
        <v>102</v>
      </c>
      <c r="B190" s="89">
        <v>1061.8</v>
      </c>
      <c r="C190" s="90">
        <v>1050.5</v>
      </c>
      <c r="D190" s="139">
        <f t="shared" si="6"/>
        <v>11.299999999999955</v>
      </c>
      <c r="E190" s="148"/>
    </row>
    <row r="191" spans="1:5" ht="17" thickBot="1" x14ac:dyDescent="0.25">
      <c r="A191" s="7" t="s">
        <v>103</v>
      </c>
      <c r="B191" s="28">
        <v>918.9</v>
      </c>
      <c r="C191" s="90">
        <v>906.5</v>
      </c>
      <c r="D191" s="139">
        <f t="shared" si="6"/>
        <v>12.399999999999977</v>
      </c>
      <c r="E191" s="148"/>
    </row>
    <row r="192" spans="1:5" ht="17" thickBot="1" x14ac:dyDescent="0.25">
      <c r="A192" s="7" t="s">
        <v>104</v>
      </c>
      <c r="B192" s="28">
        <v>148.4</v>
      </c>
      <c r="C192" s="90">
        <v>142.80000000000001</v>
      </c>
      <c r="D192" s="139">
        <f t="shared" si="6"/>
        <v>5.5999999999999943</v>
      </c>
      <c r="E192" s="148"/>
    </row>
    <row r="193" spans="1:5" ht="17" thickBot="1" x14ac:dyDescent="0.25">
      <c r="A193" s="6" t="s">
        <v>105</v>
      </c>
      <c r="B193" s="29">
        <v>951</v>
      </c>
      <c r="C193" s="32">
        <v>882.2</v>
      </c>
      <c r="D193" s="139">
        <f t="shared" si="6"/>
        <v>68.799999999999955</v>
      </c>
      <c r="E193" s="148"/>
    </row>
    <row r="194" spans="1:5" ht="17" thickBot="1" x14ac:dyDescent="0.25">
      <c r="A194" s="15" t="s">
        <v>105</v>
      </c>
      <c r="B194" s="30">
        <v>951</v>
      </c>
      <c r="C194" s="34">
        <v>882.2</v>
      </c>
      <c r="D194" s="142">
        <f t="shared" si="6"/>
        <v>68.799999999999955</v>
      </c>
      <c r="E194" s="149"/>
    </row>
  </sheetData>
  <mergeCells count="3">
    <mergeCell ref="B73:B74"/>
    <mergeCell ref="C73:C74"/>
    <mergeCell ref="D73:D74"/>
  </mergeCells>
  <phoneticPr fontId="4" type="noConversion"/>
  <pageMargins left="0.25" right="0.25" top="0.75" bottom="0.75" header="0.3" footer="0.3"/>
  <pageSetup orientation="portrait" horizontalDpi="0" verticalDpi="0"/>
  <headerFooter>
    <oddFooter>&amp;R&amp;"Calibri,Normal"&amp;K000000&amp;P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86F06"/>
  </sheetPr>
  <dimension ref="A1:G214"/>
  <sheetViews>
    <sheetView tabSelected="1" zoomScale="181" workbookViewId="0">
      <selection activeCell="A7" sqref="A7"/>
    </sheetView>
  </sheetViews>
  <sheetFormatPr baseColWidth="10" defaultRowHeight="16" x14ac:dyDescent="0.2"/>
  <cols>
    <col min="1" max="1" width="75.83203125" customWidth="1"/>
    <col min="2" max="2" width="9" style="1" customWidth="1"/>
    <col min="3" max="3" width="8.5" style="23" customWidth="1"/>
    <col min="4" max="4" width="9" style="1" customWidth="1"/>
    <col min="5" max="5" width="9.6640625" style="4" customWidth="1"/>
    <col min="6" max="6" width="10.33203125" style="101" customWidth="1"/>
    <col min="7" max="7" width="10" style="94" customWidth="1"/>
  </cols>
  <sheetData>
    <row r="1" spans="1:7" ht="13" customHeight="1" thickBot="1" x14ac:dyDescent="0.25">
      <c r="A1" s="160" t="s">
        <v>174</v>
      </c>
      <c r="B1" s="161"/>
      <c r="C1" s="161"/>
      <c r="D1" s="161"/>
      <c r="E1" s="161"/>
      <c r="F1" s="161"/>
      <c r="G1" s="127" t="s">
        <v>183</v>
      </c>
    </row>
    <row r="2" spans="1:7" ht="17" thickBot="1" x14ac:dyDescent="0.25">
      <c r="A2" s="3" t="s">
        <v>110</v>
      </c>
      <c r="B2" s="41" t="s">
        <v>107</v>
      </c>
      <c r="C2" s="42" t="s">
        <v>108</v>
      </c>
      <c r="D2" s="43" t="s">
        <v>172</v>
      </c>
      <c r="E2" s="60" t="s">
        <v>173</v>
      </c>
      <c r="F2" s="95" t="s">
        <v>178</v>
      </c>
      <c r="G2" s="128" t="s">
        <v>106</v>
      </c>
    </row>
    <row r="3" spans="1:7" x14ac:dyDescent="0.2">
      <c r="A3" s="74" t="s">
        <v>0</v>
      </c>
      <c r="B3" s="75">
        <v>320000.40000000002</v>
      </c>
      <c r="C3" s="76">
        <v>318906.7</v>
      </c>
      <c r="D3" s="77">
        <f t="shared" ref="D3:D34" si="0">B3-C3</f>
        <v>1093.7000000000116</v>
      </c>
      <c r="E3" s="61"/>
      <c r="F3" s="96"/>
      <c r="G3" s="91"/>
    </row>
    <row r="4" spans="1:7" x14ac:dyDescent="0.2">
      <c r="A4" s="110" t="s">
        <v>1</v>
      </c>
      <c r="B4" s="16">
        <v>2330.5</v>
      </c>
      <c r="C4" s="63">
        <v>2942.4</v>
      </c>
      <c r="D4" s="26">
        <f t="shared" si="0"/>
        <v>-611.90000000000009</v>
      </c>
      <c r="E4" s="48">
        <v>611.9</v>
      </c>
      <c r="F4" s="97"/>
      <c r="G4" s="92"/>
    </row>
    <row r="5" spans="1:7" x14ac:dyDescent="0.2">
      <c r="A5" s="111" t="s">
        <v>111</v>
      </c>
      <c r="B5" s="16">
        <v>2330.5</v>
      </c>
      <c r="C5" s="63">
        <v>2942.4</v>
      </c>
      <c r="D5" s="26">
        <f t="shared" si="0"/>
        <v>-611.90000000000009</v>
      </c>
      <c r="E5" s="57">
        <v>611.9</v>
      </c>
      <c r="F5" s="97"/>
      <c r="G5" s="129">
        <v>2942.4</v>
      </c>
    </row>
    <row r="6" spans="1:7" x14ac:dyDescent="0.2">
      <c r="A6" s="112" t="s">
        <v>2</v>
      </c>
      <c r="B6" s="16">
        <v>2330.5</v>
      </c>
      <c r="C6" s="63">
        <v>2942.4</v>
      </c>
      <c r="D6" s="26">
        <f t="shared" si="0"/>
        <v>-611.90000000000009</v>
      </c>
      <c r="E6" s="17"/>
      <c r="F6" s="97"/>
      <c r="G6" s="92"/>
    </row>
    <row r="7" spans="1:7" x14ac:dyDescent="0.2">
      <c r="A7" s="113" t="s">
        <v>3</v>
      </c>
      <c r="B7" s="21">
        <v>1443.9</v>
      </c>
      <c r="C7" s="86">
        <v>1543.9</v>
      </c>
      <c r="D7" s="26">
        <f t="shared" si="0"/>
        <v>-100</v>
      </c>
      <c r="E7" s="16">
        <v>100</v>
      </c>
      <c r="F7" s="97"/>
      <c r="G7" s="92"/>
    </row>
    <row r="8" spans="1:7" x14ac:dyDescent="0.2">
      <c r="A8" s="114" t="s">
        <v>112</v>
      </c>
      <c r="B8" s="19">
        <v>36.200000000000003</v>
      </c>
      <c r="C8" s="86">
        <v>38.5</v>
      </c>
      <c r="D8" s="26">
        <f t="shared" si="0"/>
        <v>-2.2999999999999972</v>
      </c>
      <c r="E8" s="16">
        <v>2.2999999999999998</v>
      </c>
      <c r="F8" s="97"/>
      <c r="G8" s="92"/>
    </row>
    <row r="9" spans="1:7" x14ac:dyDescent="0.2">
      <c r="A9" s="114" t="s">
        <v>4</v>
      </c>
      <c r="B9" s="19">
        <v>250</v>
      </c>
      <c r="C9" s="86">
        <v>300</v>
      </c>
      <c r="D9" s="26">
        <f t="shared" si="0"/>
        <v>-50</v>
      </c>
      <c r="E9" s="16">
        <v>50</v>
      </c>
      <c r="F9" s="97"/>
      <c r="G9" s="92"/>
    </row>
    <row r="10" spans="1:7" x14ac:dyDescent="0.2">
      <c r="A10" s="114" t="s">
        <v>5</v>
      </c>
      <c r="B10" s="19">
        <v>450</v>
      </c>
      <c r="C10" s="86">
        <v>900</v>
      </c>
      <c r="D10" s="26">
        <f t="shared" si="0"/>
        <v>-450</v>
      </c>
      <c r="E10" s="16">
        <v>450</v>
      </c>
      <c r="F10" s="97"/>
      <c r="G10" s="92"/>
    </row>
    <row r="11" spans="1:7" x14ac:dyDescent="0.2">
      <c r="A11" s="114" t="s">
        <v>113</v>
      </c>
      <c r="B11" s="19">
        <v>150.4</v>
      </c>
      <c r="C11" s="86">
        <v>160</v>
      </c>
      <c r="D11" s="26">
        <f t="shared" si="0"/>
        <v>-9.5999999999999943</v>
      </c>
      <c r="E11" s="16">
        <v>9.6</v>
      </c>
      <c r="F11" s="97"/>
      <c r="G11" s="92"/>
    </row>
    <row r="12" spans="1:7" x14ac:dyDescent="0.2">
      <c r="A12" s="110" t="s">
        <v>114</v>
      </c>
      <c r="B12" s="16">
        <v>45267.7</v>
      </c>
      <c r="C12" s="63">
        <v>52331.1</v>
      </c>
      <c r="D12" s="26">
        <f t="shared" si="0"/>
        <v>-7063.4000000000015</v>
      </c>
      <c r="E12" s="48">
        <v>7063.4</v>
      </c>
      <c r="F12" s="97"/>
      <c r="G12" s="92"/>
    </row>
    <row r="13" spans="1:7" x14ac:dyDescent="0.2">
      <c r="A13" s="115" t="s">
        <v>171</v>
      </c>
      <c r="B13" s="16">
        <v>0</v>
      </c>
      <c r="C13" s="65">
        <v>2000</v>
      </c>
      <c r="D13" s="26">
        <f t="shared" si="0"/>
        <v>-2000</v>
      </c>
      <c r="E13" s="57">
        <v>2000</v>
      </c>
      <c r="F13" s="133">
        <v>2000</v>
      </c>
      <c r="G13" s="92">
        <f>C13+F13</f>
        <v>4000</v>
      </c>
    </row>
    <row r="14" spans="1:7" x14ac:dyDescent="0.2">
      <c r="A14" s="111" t="s">
        <v>116</v>
      </c>
      <c r="B14" s="16">
        <v>8248.7000000000007</v>
      </c>
      <c r="C14" s="63">
        <v>9421.7999999999993</v>
      </c>
      <c r="D14" s="26">
        <f t="shared" si="0"/>
        <v>-1173.0999999999985</v>
      </c>
      <c r="E14" s="57">
        <v>1173.0999999999999</v>
      </c>
      <c r="F14" s="97"/>
      <c r="G14" s="129">
        <v>9421.7999999999993</v>
      </c>
    </row>
    <row r="15" spans="1:7" x14ac:dyDescent="0.2">
      <c r="A15" s="112" t="s">
        <v>115</v>
      </c>
      <c r="B15" s="16">
        <v>8248.7000000000007</v>
      </c>
      <c r="C15" s="63">
        <v>9421.7999999999993</v>
      </c>
      <c r="D15" s="26">
        <f t="shared" si="0"/>
        <v>-1173.0999999999985</v>
      </c>
      <c r="E15" s="17"/>
      <c r="F15" s="97"/>
      <c r="G15" s="92"/>
    </row>
    <row r="16" spans="1:7" x14ac:dyDescent="0.2">
      <c r="A16" s="113" t="s">
        <v>116</v>
      </c>
      <c r="B16" s="21">
        <v>8248.7000000000007</v>
      </c>
      <c r="C16" s="86">
        <v>9421.7999999999993</v>
      </c>
      <c r="D16" s="26">
        <f t="shared" si="0"/>
        <v>-1173.0999999999985</v>
      </c>
      <c r="E16" s="16"/>
      <c r="F16" s="97"/>
      <c r="G16" s="92"/>
    </row>
    <row r="17" spans="1:7" x14ac:dyDescent="0.2">
      <c r="A17" s="114" t="s">
        <v>117</v>
      </c>
      <c r="B17" s="21">
        <v>8063</v>
      </c>
      <c r="C17" s="86">
        <v>9144.6</v>
      </c>
      <c r="D17" s="26">
        <f t="shared" si="0"/>
        <v>-1081.6000000000004</v>
      </c>
      <c r="E17" s="17">
        <v>1081.5999999999999</v>
      </c>
      <c r="F17" s="97"/>
      <c r="G17" s="92"/>
    </row>
    <row r="18" spans="1:7" x14ac:dyDescent="0.2">
      <c r="A18" s="114" t="s">
        <v>118</v>
      </c>
      <c r="B18" s="19">
        <v>185.7</v>
      </c>
      <c r="C18" s="86">
        <v>277.2</v>
      </c>
      <c r="D18" s="26">
        <f t="shared" si="0"/>
        <v>-91.5</v>
      </c>
      <c r="E18" s="17">
        <v>91.5</v>
      </c>
      <c r="F18" s="97"/>
      <c r="G18" s="92"/>
    </row>
    <row r="19" spans="1:7" x14ac:dyDescent="0.2">
      <c r="A19" s="116" t="s">
        <v>119</v>
      </c>
      <c r="B19" s="16">
        <v>37019</v>
      </c>
      <c r="C19" s="63">
        <v>42909.3</v>
      </c>
      <c r="D19" s="26">
        <f t="shared" si="0"/>
        <v>-5890.3000000000029</v>
      </c>
      <c r="E19" s="17"/>
      <c r="F19" s="97"/>
      <c r="G19" s="92"/>
    </row>
    <row r="20" spans="1:7" x14ac:dyDescent="0.2">
      <c r="A20" s="112" t="s">
        <v>115</v>
      </c>
      <c r="B20" s="16">
        <v>35581.199999999997</v>
      </c>
      <c r="C20" s="63">
        <v>41492.800000000003</v>
      </c>
      <c r="D20" s="26">
        <f t="shared" si="0"/>
        <v>-5911.6000000000058</v>
      </c>
      <c r="E20" s="48">
        <v>5911.6</v>
      </c>
      <c r="F20" s="97"/>
      <c r="G20" s="92"/>
    </row>
    <row r="21" spans="1:7" x14ac:dyDescent="0.2">
      <c r="A21" s="117" t="s">
        <v>120</v>
      </c>
      <c r="B21" s="21">
        <v>8795.4</v>
      </c>
      <c r="C21" s="86">
        <v>11068.8</v>
      </c>
      <c r="D21" s="26">
        <f t="shared" si="0"/>
        <v>-2273.3999999999996</v>
      </c>
      <c r="E21" s="57">
        <f>E22+E23+E25+E26+E28+E29+E30</f>
        <v>2299.9</v>
      </c>
      <c r="F21" s="97"/>
      <c r="G21" s="129">
        <v>11068.8</v>
      </c>
    </row>
    <row r="22" spans="1:7" x14ac:dyDescent="0.2">
      <c r="A22" s="114" t="s">
        <v>121</v>
      </c>
      <c r="B22" s="19">
        <v>304.8</v>
      </c>
      <c r="C22" s="86">
        <v>567.6</v>
      </c>
      <c r="D22" s="26">
        <f t="shared" si="0"/>
        <v>-262.8</v>
      </c>
      <c r="E22" s="22">
        <v>262.8</v>
      </c>
      <c r="F22" s="97"/>
      <c r="G22" s="92"/>
    </row>
    <row r="23" spans="1:7" x14ac:dyDescent="0.2">
      <c r="A23" s="114" t="s">
        <v>6</v>
      </c>
      <c r="B23" s="21">
        <v>3703.6</v>
      </c>
      <c r="C23" s="86">
        <v>3866.6</v>
      </c>
      <c r="D23" s="26">
        <f t="shared" si="0"/>
        <v>-163</v>
      </c>
      <c r="E23" s="22">
        <v>163</v>
      </c>
      <c r="F23" s="97"/>
      <c r="G23" s="92"/>
    </row>
    <row r="24" spans="1:7" x14ac:dyDescent="0.2">
      <c r="A24" s="114" t="s">
        <v>7</v>
      </c>
      <c r="B24" s="19">
        <v>808.7</v>
      </c>
      <c r="C24" s="86">
        <v>789.7</v>
      </c>
      <c r="D24" s="87">
        <f t="shared" si="0"/>
        <v>19</v>
      </c>
      <c r="E24" s="22"/>
      <c r="F24" s="97"/>
      <c r="G24" s="92"/>
    </row>
    <row r="25" spans="1:7" x14ac:dyDescent="0.2">
      <c r="A25" s="118" t="s">
        <v>184</v>
      </c>
      <c r="B25" s="102">
        <v>979.9</v>
      </c>
      <c r="C25" s="103">
        <v>1206.9000000000001</v>
      </c>
      <c r="D25" s="104">
        <f t="shared" si="0"/>
        <v>-227.00000000000011</v>
      </c>
      <c r="E25" s="105">
        <v>227</v>
      </c>
      <c r="F25" s="109">
        <v>1848</v>
      </c>
      <c r="G25" s="107">
        <f>B25+E25+F25</f>
        <v>3054.9</v>
      </c>
    </row>
    <row r="26" spans="1:7" x14ac:dyDescent="0.2">
      <c r="A26" s="118" t="s">
        <v>185</v>
      </c>
      <c r="B26" s="102">
        <v>916.8</v>
      </c>
      <c r="C26" s="103">
        <v>1195.3</v>
      </c>
      <c r="D26" s="104">
        <f t="shared" si="0"/>
        <v>-278.5</v>
      </c>
      <c r="E26" s="105">
        <v>278.5</v>
      </c>
      <c r="F26" s="134" t="s">
        <v>189</v>
      </c>
      <c r="G26" s="107">
        <f>B26+E26+304.7+750</f>
        <v>2250</v>
      </c>
    </row>
    <row r="27" spans="1:7" x14ac:dyDescent="0.2">
      <c r="A27" s="118" t="s">
        <v>186</v>
      </c>
      <c r="B27" s="102">
        <v>316</v>
      </c>
      <c r="C27" s="103">
        <v>308.60000000000002</v>
      </c>
      <c r="D27" s="108">
        <f t="shared" si="0"/>
        <v>7.3999999999999773</v>
      </c>
      <c r="E27" s="105"/>
      <c r="F27" s="133">
        <v>360</v>
      </c>
      <c r="G27" s="107">
        <f>B27+F27</f>
        <v>676</v>
      </c>
    </row>
    <row r="28" spans="1:7" x14ac:dyDescent="0.2">
      <c r="A28" s="114" t="s">
        <v>125</v>
      </c>
      <c r="B28" s="19">
        <v>583.4</v>
      </c>
      <c r="C28" s="86">
        <v>729.7</v>
      </c>
      <c r="D28" s="26">
        <f t="shared" si="0"/>
        <v>-146.30000000000007</v>
      </c>
      <c r="E28" s="22">
        <v>146.30000000000001</v>
      </c>
      <c r="F28" s="97"/>
      <c r="G28" s="92"/>
    </row>
    <row r="29" spans="1:7" x14ac:dyDescent="0.2">
      <c r="A29" s="114" t="s">
        <v>126</v>
      </c>
      <c r="B29" s="19">
        <v>716.8</v>
      </c>
      <c r="C29" s="86">
        <v>1650</v>
      </c>
      <c r="D29" s="26">
        <f t="shared" si="0"/>
        <v>-933.2</v>
      </c>
      <c r="E29" s="22">
        <v>933.2</v>
      </c>
      <c r="F29" s="133">
        <v>350</v>
      </c>
      <c r="G29" s="92">
        <f>C29+F29</f>
        <v>2000</v>
      </c>
    </row>
    <row r="30" spans="1:7" x14ac:dyDescent="0.2">
      <c r="A30" s="114" t="s">
        <v>127</v>
      </c>
      <c r="B30" s="19">
        <v>465.4</v>
      </c>
      <c r="C30" s="86">
        <v>754.5</v>
      </c>
      <c r="D30" s="26">
        <f t="shared" si="0"/>
        <v>-289.10000000000002</v>
      </c>
      <c r="E30" s="22">
        <v>289.10000000000002</v>
      </c>
      <c r="F30" s="133">
        <v>245.5</v>
      </c>
      <c r="G30" s="92">
        <f>C30+F30</f>
        <v>1000</v>
      </c>
    </row>
    <row r="31" spans="1:7" x14ac:dyDescent="0.2">
      <c r="A31" s="117" t="s">
        <v>10</v>
      </c>
      <c r="B31" s="21">
        <v>15411.4</v>
      </c>
      <c r="C31" s="86">
        <v>16348.9</v>
      </c>
      <c r="D31" s="26">
        <f t="shared" si="0"/>
        <v>-937.5</v>
      </c>
      <c r="E31" s="57">
        <v>986.8</v>
      </c>
      <c r="F31" s="97"/>
      <c r="G31" s="129">
        <v>16348.9</v>
      </c>
    </row>
    <row r="32" spans="1:7" x14ac:dyDescent="0.2">
      <c r="A32" s="114" t="s">
        <v>128</v>
      </c>
      <c r="B32" s="21">
        <v>1696.4</v>
      </c>
      <c r="C32" s="86">
        <v>1654.9</v>
      </c>
      <c r="D32" s="87">
        <f t="shared" si="0"/>
        <v>41.5</v>
      </c>
      <c r="E32" s="22"/>
      <c r="F32" s="97"/>
      <c r="G32" s="92"/>
    </row>
    <row r="33" spans="1:7" x14ac:dyDescent="0.2">
      <c r="A33" s="114" t="s">
        <v>11</v>
      </c>
      <c r="B33" s="19">
        <v>581.6</v>
      </c>
      <c r="C33" s="86">
        <v>1172.2</v>
      </c>
      <c r="D33" s="26">
        <f t="shared" si="0"/>
        <v>-590.6</v>
      </c>
      <c r="E33" s="22">
        <v>590.6</v>
      </c>
      <c r="F33" s="97"/>
      <c r="G33" s="92"/>
    </row>
    <row r="34" spans="1:7" x14ac:dyDescent="0.2">
      <c r="A34" s="114" t="s">
        <v>129</v>
      </c>
      <c r="B34" s="21">
        <v>2194.8000000000002</v>
      </c>
      <c r="C34" s="86">
        <v>2591</v>
      </c>
      <c r="D34" s="26">
        <f t="shared" si="0"/>
        <v>-396.19999999999982</v>
      </c>
      <c r="E34" s="22">
        <v>396.2</v>
      </c>
      <c r="F34" s="97"/>
      <c r="G34" s="92"/>
    </row>
    <row r="35" spans="1:7" x14ac:dyDescent="0.2">
      <c r="A35" s="114" t="s">
        <v>130</v>
      </c>
      <c r="B35" s="21">
        <v>1625.7</v>
      </c>
      <c r="C35" s="86">
        <v>1985.9</v>
      </c>
      <c r="D35" s="26">
        <f t="shared" ref="D35:D66" si="1">B35-C35</f>
        <v>-360.20000000000005</v>
      </c>
      <c r="E35" s="22"/>
      <c r="F35" s="97"/>
      <c r="G35" s="92"/>
    </row>
    <row r="36" spans="1:7" x14ac:dyDescent="0.2">
      <c r="A36" s="113" t="s">
        <v>131</v>
      </c>
      <c r="B36" s="21">
        <v>9312.9</v>
      </c>
      <c r="C36" s="86">
        <v>8944.7999999999993</v>
      </c>
      <c r="D36" s="87">
        <f t="shared" si="1"/>
        <v>368.10000000000036</v>
      </c>
      <c r="E36" s="22"/>
      <c r="F36" s="97"/>
      <c r="G36" s="92"/>
    </row>
    <row r="37" spans="1:7" x14ac:dyDescent="0.2">
      <c r="A37" s="119" t="s">
        <v>122</v>
      </c>
      <c r="B37" s="21">
        <v>1682.5</v>
      </c>
      <c r="C37" s="86">
        <v>2005.6</v>
      </c>
      <c r="D37" s="26">
        <f t="shared" si="1"/>
        <v>-323.09999999999991</v>
      </c>
      <c r="E37" s="57">
        <v>323.10000000000002</v>
      </c>
      <c r="F37" s="97"/>
      <c r="G37" s="129">
        <v>2005.6</v>
      </c>
    </row>
    <row r="38" spans="1:7" x14ac:dyDescent="0.2">
      <c r="A38" s="113" t="s">
        <v>12</v>
      </c>
      <c r="B38" s="21">
        <v>1588.2</v>
      </c>
      <c r="C38" s="86">
        <v>1915.6</v>
      </c>
      <c r="D38" s="26">
        <f t="shared" si="1"/>
        <v>-327.39999999999986</v>
      </c>
      <c r="E38" s="22">
        <v>327.39999999999998</v>
      </c>
      <c r="F38" s="97"/>
      <c r="G38" s="92"/>
    </row>
    <row r="39" spans="1:7" x14ac:dyDescent="0.2">
      <c r="A39" s="114" t="s">
        <v>123</v>
      </c>
      <c r="B39" s="19">
        <v>94.3</v>
      </c>
      <c r="C39" s="86">
        <v>90</v>
      </c>
      <c r="D39" s="87">
        <f t="shared" si="1"/>
        <v>4.2999999999999972</v>
      </c>
      <c r="E39" s="22"/>
      <c r="F39" s="97"/>
      <c r="G39" s="92"/>
    </row>
    <row r="40" spans="1:7" x14ac:dyDescent="0.2">
      <c r="A40" s="117" t="s">
        <v>13</v>
      </c>
      <c r="B40" s="19">
        <v>617.5</v>
      </c>
      <c r="C40" s="86">
        <v>889.2</v>
      </c>
      <c r="D40" s="26">
        <f t="shared" si="1"/>
        <v>-271.70000000000005</v>
      </c>
      <c r="E40" s="57">
        <v>271.7</v>
      </c>
      <c r="F40" s="97"/>
      <c r="G40" s="92"/>
    </row>
    <row r="41" spans="1:7" x14ac:dyDescent="0.2">
      <c r="A41" s="114" t="s">
        <v>132</v>
      </c>
      <c r="B41" s="19">
        <v>195.3</v>
      </c>
      <c r="C41" s="86">
        <v>386.3</v>
      </c>
      <c r="D41" s="26">
        <f t="shared" si="1"/>
        <v>-191</v>
      </c>
      <c r="E41" s="22"/>
      <c r="F41" s="97"/>
      <c r="G41" s="92"/>
    </row>
    <row r="42" spans="1:7" x14ac:dyDescent="0.2">
      <c r="A42" s="114" t="s">
        <v>133</v>
      </c>
      <c r="B42" s="19">
        <v>263.89999999999998</v>
      </c>
      <c r="C42" s="86">
        <v>351.8</v>
      </c>
      <c r="D42" s="26">
        <f t="shared" si="1"/>
        <v>-87.900000000000034</v>
      </c>
      <c r="E42" s="22"/>
      <c r="F42" s="97"/>
      <c r="G42" s="92"/>
    </row>
    <row r="43" spans="1:7" x14ac:dyDescent="0.2">
      <c r="A43" s="114" t="s">
        <v>134</v>
      </c>
      <c r="B43" s="19">
        <v>158.30000000000001</v>
      </c>
      <c r="C43" s="86">
        <v>151.1</v>
      </c>
      <c r="D43" s="87">
        <f t="shared" si="1"/>
        <v>7.2000000000000171</v>
      </c>
      <c r="E43" s="22"/>
      <c r="F43" s="97"/>
      <c r="G43" s="92"/>
    </row>
    <row r="44" spans="1:7" x14ac:dyDescent="0.2">
      <c r="A44" s="119" t="s">
        <v>135</v>
      </c>
      <c r="B44" s="21">
        <v>3938.5</v>
      </c>
      <c r="C44" s="86">
        <v>4278.5</v>
      </c>
      <c r="D44" s="26">
        <f t="shared" si="1"/>
        <v>-340</v>
      </c>
      <c r="E44" s="57">
        <f>E46+E48</f>
        <v>411.1</v>
      </c>
      <c r="F44" s="97"/>
      <c r="G44" s="92">
        <v>4278.5</v>
      </c>
    </row>
    <row r="45" spans="1:7" x14ac:dyDescent="0.2">
      <c r="A45" s="113" t="s">
        <v>14</v>
      </c>
      <c r="B45" s="21">
        <v>1285.4000000000001</v>
      </c>
      <c r="C45" s="86">
        <v>1526.7</v>
      </c>
      <c r="D45" s="26">
        <f t="shared" si="1"/>
        <v>-241.29999999999995</v>
      </c>
      <c r="E45" s="22"/>
      <c r="F45" s="97"/>
      <c r="G45" s="92"/>
    </row>
    <row r="46" spans="1:7" x14ac:dyDescent="0.2">
      <c r="A46" s="114" t="s">
        <v>136</v>
      </c>
      <c r="B46" s="21">
        <v>1078.5</v>
      </c>
      <c r="C46" s="86">
        <v>1315.5</v>
      </c>
      <c r="D46" s="26">
        <f t="shared" si="1"/>
        <v>-237</v>
      </c>
      <c r="E46" s="17">
        <v>237</v>
      </c>
      <c r="F46" s="97"/>
      <c r="G46" s="92"/>
    </row>
    <row r="47" spans="1:7" x14ac:dyDescent="0.2">
      <c r="A47" s="114" t="s">
        <v>15</v>
      </c>
      <c r="B47" s="19">
        <v>38</v>
      </c>
      <c r="C47" s="86">
        <v>36.200000000000003</v>
      </c>
      <c r="D47" s="87">
        <f t="shared" si="1"/>
        <v>1.7999999999999972</v>
      </c>
      <c r="E47" s="22"/>
      <c r="F47" s="97"/>
      <c r="G47" s="92"/>
    </row>
    <row r="48" spans="1:7" x14ac:dyDescent="0.2">
      <c r="A48" s="114" t="s">
        <v>137</v>
      </c>
      <c r="B48" s="21">
        <v>1003</v>
      </c>
      <c r="C48" s="86">
        <v>1177.0999999999999</v>
      </c>
      <c r="D48" s="26">
        <f t="shared" si="1"/>
        <v>-174.09999999999991</v>
      </c>
      <c r="E48" s="17">
        <v>174.1</v>
      </c>
      <c r="F48" s="97"/>
      <c r="G48" s="92"/>
    </row>
    <row r="49" spans="1:7" x14ac:dyDescent="0.2">
      <c r="A49" s="114" t="s">
        <v>138</v>
      </c>
      <c r="B49" s="19">
        <v>233.6</v>
      </c>
      <c r="C49" s="86">
        <v>222.9</v>
      </c>
      <c r="D49" s="87">
        <f t="shared" si="1"/>
        <v>10.699999999999989</v>
      </c>
      <c r="E49" s="22"/>
      <c r="F49" s="97"/>
      <c r="G49" s="92"/>
    </row>
    <row r="50" spans="1:7" x14ac:dyDescent="0.2">
      <c r="A50" s="113" t="s">
        <v>16</v>
      </c>
      <c r="B50" s="82">
        <v>300</v>
      </c>
      <c r="C50" s="86">
        <v>0</v>
      </c>
      <c r="D50" s="87">
        <f t="shared" si="1"/>
        <v>300</v>
      </c>
      <c r="E50" s="22"/>
      <c r="F50" s="97"/>
      <c r="G50" s="92"/>
    </row>
    <row r="51" spans="1:7" x14ac:dyDescent="0.2">
      <c r="A51" s="119" t="s">
        <v>17</v>
      </c>
      <c r="B51" s="21">
        <v>4891.6000000000004</v>
      </c>
      <c r="C51" s="86">
        <v>4668</v>
      </c>
      <c r="D51" s="21">
        <f t="shared" si="1"/>
        <v>223.60000000000036</v>
      </c>
      <c r="E51" s="48"/>
      <c r="F51" s="97"/>
      <c r="G51" s="92"/>
    </row>
    <row r="52" spans="1:7" x14ac:dyDescent="0.2">
      <c r="A52" s="113" t="s">
        <v>18</v>
      </c>
      <c r="B52" s="19">
        <v>795.9</v>
      </c>
      <c r="C52" s="86">
        <v>759.5</v>
      </c>
      <c r="D52" s="87">
        <f t="shared" si="1"/>
        <v>36.399999999999977</v>
      </c>
      <c r="E52" s="22"/>
      <c r="F52" s="97"/>
      <c r="G52" s="92"/>
    </row>
    <row r="53" spans="1:7" x14ac:dyDescent="0.2">
      <c r="A53" s="114" t="s">
        <v>19</v>
      </c>
      <c r="B53" s="19">
        <v>419.2</v>
      </c>
      <c r="C53" s="86">
        <v>400</v>
      </c>
      <c r="D53" s="87">
        <f t="shared" si="1"/>
        <v>19.199999999999989</v>
      </c>
      <c r="E53" s="22"/>
      <c r="F53" s="97"/>
      <c r="G53" s="92"/>
    </row>
    <row r="54" spans="1:7" x14ac:dyDescent="0.2">
      <c r="A54" s="120" t="s">
        <v>109</v>
      </c>
      <c r="B54" s="19">
        <v>795.9</v>
      </c>
      <c r="C54" s="83">
        <v>759.5</v>
      </c>
      <c r="D54" s="84">
        <f t="shared" si="1"/>
        <v>36.399999999999977</v>
      </c>
      <c r="E54" s="85"/>
      <c r="F54" s="97"/>
      <c r="G54" s="92"/>
    </row>
    <row r="55" spans="1:7" x14ac:dyDescent="0.2">
      <c r="A55" s="114" t="s">
        <v>20</v>
      </c>
      <c r="B55" s="21">
        <v>2084.6999999999998</v>
      </c>
      <c r="C55" s="86">
        <v>1989.4</v>
      </c>
      <c r="D55" s="87">
        <f t="shared" si="1"/>
        <v>95.299999999999727</v>
      </c>
      <c r="E55" s="22"/>
      <c r="F55" s="97"/>
      <c r="G55" s="92"/>
    </row>
    <row r="56" spans="1:7" x14ac:dyDescent="0.2">
      <c r="A56" s="114" t="s">
        <v>21</v>
      </c>
      <c r="B56" s="19">
        <v>795.9</v>
      </c>
      <c r="C56" s="86">
        <v>759.5</v>
      </c>
      <c r="D56" s="87">
        <f t="shared" si="1"/>
        <v>36.399999999999977</v>
      </c>
      <c r="E56" s="22"/>
      <c r="F56" s="97"/>
      <c r="G56" s="92"/>
    </row>
    <row r="57" spans="1:7" x14ac:dyDescent="0.2">
      <c r="A57" s="114" t="s">
        <v>22</v>
      </c>
      <c r="B57" s="19">
        <v>194.1</v>
      </c>
      <c r="C57" s="86">
        <v>185.2</v>
      </c>
      <c r="D57" s="87">
        <f t="shared" si="1"/>
        <v>8.9000000000000057</v>
      </c>
      <c r="E57" s="22"/>
      <c r="F57" s="97"/>
      <c r="G57" s="92"/>
    </row>
    <row r="58" spans="1:7" x14ac:dyDescent="0.2">
      <c r="A58" s="114" t="s">
        <v>23</v>
      </c>
      <c r="B58" s="19">
        <v>13.3</v>
      </c>
      <c r="C58" s="86">
        <v>12.7</v>
      </c>
      <c r="D58" s="87">
        <f t="shared" si="1"/>
        <v>0.60000000000000142</v>
      </c>
      <c r="E58" s="22"/>
      <c r="F58" s="97"/>
      <c r="G58" s="92"/>
    </row>
    <row r="59" spans="1:7" x14ac:dyDescent="0.2">
      <c r="A59" s="114" t="s">
        <v>24</v>
      </c>
      <c r="B59" s="19">
        <v>180.8</v>
      </c>
      <c r="C59" s="86">
        <v>172.5</v>
      </c>
      <c r="D59" s="87">
        <f t="shared" si="1"/>
        <v>8.3000000000000114</v>
      </c>
      <c r="E59" s="22"/>
      <c r="F59" s="97"/>
      <c r="G59" s="92"/>
    </row>
    <row r="60" spans="1:7" x14ac:dyDescent="0.2">
      <c r="A60" s="113" t="s">
        <v>25</v>
      </c>
      <c r="B60" s="19">
        <v>50.2</v>
      </c>
      <c r="C60" s="86">
        <v>48.5</v>
      </c>
      <c r="D60" s="87">
        <f t="shared" si="1"/>
        <v>1.7000000000000028</v>
      </c>
      <c r="E60" s="22"/>
      <c r="F60" s="97"/>
      <c r="G60" s="92"/>
    </row>
    <row r="61" spans="1:7" x14ac:dyDescent="0.2">
      <c r="A61" s="113" t="s">
        <v>26</v>
      </c>
      <c r="B61" s="19">
        <v>38.299999999999997</v>
      </c>
      <c r="C61" s="86">
        <v>37</v>
      </c>
      <c r="D61" s="87">
        <f t="shared" si="1"/>
        <v>1.2999999999999972</v>
      </c>
      <c r="E61" s="22"/>
      <c r="F61" s="97"/>
      <c r="G61" s="92"/>
    </row>
    <row r="62" spans="1:7" x14ac:dyDescent="0.2">
      <c r="A62" s="114" t="s">
        <v>139</v>
      </c>
      <c r="B62" s="19">
        <v>11.9</v>
      </c>
      <c r="C62" s="86">
        <v>11.5</v>
      </c>
      <c r="D62" s="87">
        <f t="shared" si="1"/>
        <v>0.40000000000000036</v>
      </c>
      <c r="E62" s="22"/>
      <c r="F62" s="97"/>
      <c r="G62" s="92"/>
    </row>
    <row r="63" spans="1:7" x14ac:dyDescent="0.2">
      <c r="A63" s="112" t="s">
        <v>140</v>
      </c>
      <c r="B63" s="20">
        <v>80</v>
      </c>
      <c r="C63" s="63">
        <v>80</v>
      </c>
      <c r="D63" s="16">
        <f t="shared" si="1"/>
        <v>0</v>
      </c>
      <c r="E63" s="17"/>
      <c r="F63" s="97"/>
      <c r="G63" s="92"/>
    </row>
    <row r="64" spans="1:7" x14ac:dyDescent="0.2">
      <c r="A64" s="113" t="s">
        <v>27</v>
      </c>
      <c r="B64" s="19">
        <v>80</v>
      </c>
      <c r="C64" s="86">
        <v>80</v>
      </c>
      <c r="D64" s="21">
        <f t="shared" si="1"/>
        <v>0</v>
      </c>
      <c r="E64" s="22"/>
      <c r="F64" s="97"/>
      <c r="G64" s="92"/>
    </row>
    <row r="65" spans="1:7" x14ac:dyDescent="0.2">
      <c r="A65" s="112" t="s">
        <v>28</v>
      </c>
      <c r="B65" s="16">
        <v>1301.8</v>
      </c>
      <c r="C65" s="63">
        <v>1280.5</v>
      </c>
      <c r="D65" s="87">
        <f t="shared" si="1"/>
        <v>21.299999999999955</v>
      </c>
      <c r="E65" s="17"/>
      <c r="F65" s="97"/>
      <c r="G65" s="92"/>
    </row>
    <row r="66" spans="1:7" x14ac:dyDescent="0.2">
      <c r="A66" s="114" t="s">
        <v>29</v>
      </c>
      <c r="B66" s="19">
        <v>137.80000000000001</v>
      </c>
      <c r="C66" s="86">
        <v>137.5</v>
      </c>
      <c r="D66" s="87">
        <f t="shared" si="1"/>
        <v>0.30000000000001137</v>
      </c>
      <c r="E66" s="22"/>
      <c r="F66" s="97"/>
      <c r="G66" s="92"/>
    </row>
    <row r="67" spans="1:7" x14ac:dyDescent="0.2">
      <c r="A67" s="113" t="s">
        <v>30</v>
      </c>
      <c r="B67" s="21">
        <v>1164</v>
      </c>
      <c r="C67" s="86">
        <v>1143</v>
      </c>
      <c r="D67" s="87">
        <f t="shared" ref="D67:D74" si="2">B67-C67</f>
        <v>21</v>
      </c>
      <c r="E67" s="22"/>
      <c r="F67" s="97"/>
      <c r="G67" s="92"/>
    </row>
    <row r="68" spans="1:7" x14ac:dyDescent="0.2">
      <c r="A68" s="112" t="s">
        <v>141</v>
      </c>
      <c r="B68" s="20">
        <v>56</v>
      </c>
      <c r="C68" s="63">
        <v>56</v>
      </c>
      <c r="D68" s="16">
        <f t="shared" si="2"/>
        <v>0</v>
      </c>
      <c r="E68" s="17"/>
      <c r="F68" s="97"/>
      <c r="G68" s="92"/>
    </row>
    <row r="69" spans="1:7" x14ac:dyDescent="0.2">
      <c r="A69" s="113" t="s">
        <v>31</v>
      </c>
      <c r="B69" s="19">
        <v>56</v>
      </c>
      <c r="C69" s="86">
        <v>56</v>
      </c>
      <c r="D69" s="21">
        <f t="shared" si="2"/>
        <v>0</v>
      </c>
      <c r="E69" s="22"/>
      <c r="F69" s="97"/>
      <c r="G69" s="92"/>
    </row>
    <row r="70" spans="1:7" x14ac:dyDescent="0.2">
      <c r="A70" s="110" t="s">
        <v>142</v>
      </c>
      <c r="B70" s="16">
        <v>9940</v>
      </c>
      <c r="C70" s="63">
        <v>9149.2000000000007</v>
      </c>
      <c r="D70" s="87">
        <f t="shared" si="2"/>
        <v>790.79999999999927</v>
      </c>
      <c r="E70" s="17"/>
      <c r="F70" s="97"/>
      <c r="G70" s="92"/>
    </row>
    <row r="71" spans="1:7" x14ac:dyDescent="0.2">
      <c r="A71" s="116" t="s">
        <v>143</v>
      </c>
      <c r="B71" s="16">
        <v>9940</v>
      </c>
      <c r="C71" s="63">
        <v>9149.2000000000007</v>
      </c>
      <c r="D71" s="87">
        <f t="shared" si="2"/>
        <v>790.79999999999927</v>
      </c>
      <c r="E71" s="17"/>
      <c r="F71" s="97"/>
      <c r="G71" s="92"/>
    </row>
    <row r="72" spans="1:7" x14ac:dyDescent="0.2">
      <c r="A72" s="112" t="s">
        <v>115</v>
      </c>
      <c r="B72" s="16">
        <v>4372.6000000000004</v>
      </c>
      <c r="C72" s="63">
        <v>3998.2</v>
      </c>
      <c r="D72" s="87">
        <f t="shared" si="2"/>
        <v>374.40000000000055</v>
      </c>
      <c r="E72" s="17"/>
      <c r="F72" s="97"/>
      <c r="G72" s="92"/>
    </row>
    <row r="73" spans="1:7" x14ac:dyDescent="0.2">
      <c r="A73" s="113" t="s">
        <v>120</v>
      </c>
      <c r="B73" s="21">
        <v>1492.4</v>
      </c>
      <c r="C73" s="86">
        <v>1457.4</v>
      </c>
      <c r="D73" s="87">
        <f t="shared" si="2"/>
        <v>35</v>
      </c>
      <c r="E73" s="22"/>
      <c r="F73" s="97"/>
      <c r="G73" s="92"/>
    </row>
    <row r="74" spans="1:7" x14ac:dyDescent="0.2">
      <c r="A74" s="114" t="s">
        <v>144</v>
      </c>
      <c r="B74" s="165">
        <v>1492.4</v>
      </c>
      <c r="C74" s="166">
        <v>1457.4</v>
      </c>
      <c r="D74" s="167">
        <f t="shared" si="2"/>
        <v>35</v>
      </c>
      <c r="E74" s="168"/>
      <c r="F74" s="97"/>
      <c r="G74" s="92"/>
    </row>
    <row r="75" spans="1:7" x14ac:dyDescent="0.2">
      <c r="A75" s="113" t="s">
        <v>32</v>
      </c>
      <c r="B75" s="165"/>
      <c r="C75" s="166"/>
      <c r="D75" s="167"/>
      <c r="E75" s="168"/>
      <c r="F75" s="97"/>
      <c r="G75" s="92"/>
    </row>
    <row r="76" spans="1:7" x14ac:dyDescent="0.2">
      <c r="A76" s="113" t="s">
        <v>10</v>
      </c>
      <c r="B76" s="19">
        <v>322.5</v>
      </c>
      <c r="C76" s="86">
        <v>100</v>
      </c>
      <c r="D76" s="87">
        <f t="shared" ref="D76:D107" si="3">B76-C76</f>
        <v>222.5</v>
      </c>
      <c r="E76" s="22"/>
      <c r="F76" s="97"/>
      <c r="G76" s="92"/>
    </row>
    <row r="77" spans="1:7" x14ac:dyDescent="0.2">
      <c r="A77" s="113" t="s">
        <v>145</v>
      </c>
      <c r="B77" s="19">
        <v>322.5</v>
      </c>
      <c r="C77" s="86">
        <v>100</v>
      </c>
      <c r="D77" s="87">
        <f t="shared" si="3"/>
        <v>222.5</v>
      </c>
      <c r="E77" s="22"/>
      <c r="F77" s="97"/>
      <c r="G77" s="92"/>
    </row>
    <row r="78" spans="1:7" x14ac:dyDescent="0.2">
      <c r="A78" s="114" t="s">
        <v>122</v>
      </c>
      <c r="B78" s="19">
        <v>243</v>
      </c>
      <c r="C78" s="86">
        <v>231.9</v>
      </c>
      <c r="D78" s="87">
        <f t="shared" si="3"/>
        <v>11.099999999999994</v>
      </c>
      <c r="E78" s="22"/>
      <c r="F78" s="97"/>
      <c r="G78" s="92"/>
    </row>
    <row r="79" spans="1:7" x14ac:dyDescent="0.2">
      <c r="A79" s="113" t="s">
        <v>33</v>
      </c>
      <c r="B79" s="19">
        <v>209.5</v>
      </c>
      <c r="C79" s="86">
        <v>199.9</v>
      </c>
      <c r="D79" s="87">
        <f t="shared" si="3"/>
        <v>9.5999999999999943</v>
      </c>
      <c r="E79" s="22"/>
      <c r="F79" s="97"/>
      <c r="G79" s="92"/>
    </row>
    <row r="80" spans="1:7" x14ac:dyDescent="0.2">
      <c r="A80" s="114" t="s">
        <v>34</v>
      </c>
      <c r="B80" s="19">
        <v>33.5</v>
      </c>
      <c r="C80" s="86">
        <v>32</v>
      </c>
      <c r="D80" s="87">
        <f t="shared" si="3"/>
        <v>1.5</v>
      </c>
      <c r="E80" s="22"/>
      <c r="F80" s="97"/>
      <c r="G80" s="92"/>
    </row>
    <row r="81" spans="1:7" x14ac:dyDescent="0.2">
      <c r="A81" s="113" t="s">
        <v>13</v>
      </c>
      <c r="B81" s="21">
        <v>2314.6999999999998</v>
      </c>
      <c r="C81" s="86">
        <v>2208.9</v>
      </c>
      <c r="D81" s="87">
        <f t="shared" si="3"/>
        <v>105.79999999999973</v>
      </c>
      <c r="E81" s="22"/>
      <c r="F81" s="97"/>
      <c r="G81" s="92"/>
    </row>
    <row r="82" spans="1:7" x14ac:dyDescent="0.2">
      <c r="A82" s="113" t="s">
        <v>146</v>
      </c>
      <c r="B82" s="21">
        <v>2103.6</v>
      </c>
      <c r="C82" s="86">
        <v>2007.5</v>
      </c>
      <c r="D82" s="87">
        <f t="shared" si="3"/>
        <v>96.099999999999909</v>
      </c>
      <c r="E82" s="22"/>
      <c r="F82" s="97"/>
      <c r="G82" s="92"/>
    </row>
    <row r="83" spans="1:7" x14ac:dyDescent="0.2">
      <c r="A83" s="113" t="s">
        <v>35</v>
      </c>
      <c r="B83" s="19">
        <v>211.1</v>
      </c>
      <c r="C83" s="86">
        <v>201.4</v>
      </c>
      <c r="D83" s="87">
        <f t="shared" si="3"/>
        <v>9.6999999999999886</v>
      </c>
      <c r="E83" s="22"/>
      <c r="F83" s="97"/>
      <c r="G83" s="92"/>
    </row>
    <row r="84" spans="1:7" x14ac:dyDescent="0.2">
      <c r="A84" s="112" t="s">
        <v>147</v>
      </c>
      <c r="B84" s="16">
        <v>5567.4</v>
      </c>
      <c r="C84" s="63">
        <v>5151</v>
      </c>
      <c r="D84" s="87">
        <f t="shared" si="3"/>
        <v>416.39999999999964</v>
      </c>
      <c r="E84" s="17"/>
      <c r="F84" s="97"/>
      <c r="G84" s="92"/>
    </row>
    <row r="85" spans="1:7" x14ac:dyDescent="0.2">
      <c r="A85" s="113" t="s">
        <v>36</v>
      </c>
      <c r="B85" s="21">
        <v>3650.1</v>
      </c>
      <c r="C85" s="86">
        <v>3459.4</v>
      </c>
      <c r="D85" s="87">
        <f t="shared" si="3"/>
        <v>190.69999999999982</v>
      </c>
      <c r="E85" s="22"/>
      <c r="F85" s="97"/>
      <c r="G85" s="92"/>
    </row>
    <row r="86" spans="1:7" x14ac:dyDescent="0.2">
      <c r="A86" s="113" t="s">
        <v>37</v>
      </c>
      <c r="B86" s="21">
        <v>1917.3</v>
      </c>
      <c r="C86" s="86">
        <v>1691.6</v>
      </c>
      <c r="D86" s="87">
        <f t="shared" si="3"/>
        <v>225.70000000000005</v>
      </c>
      <c r="E86" s="22"/>
      <c r="F86" s="97"/>
      <c r="G86" s="92"/>
    </row>
    <row r="87" spans="1:7" x14ac:dyDescent="0.2">
      <c r="A87" s="114" t="s">
        <v>38</v>
      </c>
      <c r="B87" s="19">
        <v>246.1</v>
      </c>
      <c r="C87" s="86">
        <v>234.9</v>
      </c>
      <c r="D87" s="87">
        <f t="shared" si="3"/>
        <v>11.199999999999989</v>
      </c>
      <c r="E87" s="22"/>
      <c r="F87" s="97"/>
      <c r="G87" s="92"/>
    </row>
    <row r="88" spans="1:7" x14ac:dyDescent="0.2">
      <c r="A88" s="113" t="s">
        <v>39</v>
      </c>
      <c r="B88" s="19">
        <v>331.7</v>
      </c>
      <c r="C88" s="86">
        <v>315.7</v>
      </c>
      <c r="D88" s="87">
        <f t="shared" si="3"/>
        <v>16</v>
      </c>
      <c r="E88" s="22"/>
      <c r="F88" s="97"/>
      <c r="G88" s="92"/>
    </row>
    <row r="89" spans="1:7" x14ac:dyDescent="0.2">
      <c r="A89" s="113" t="s">
        <v>40</v>
      </c>
      <c r="B89" s="19">
        <v>267.89999999999998</v>
      </c>
      <c r="C89" s="86">
        <v>177.3</v>
      </c>
      <c r="D89" s="87">
        <f t="shared" si="3"/>
        <v>90.599999999999966</v>
      </c>
      <c r="E89" s="22"/>
      <c r="F89" s="97"/>
      <c r="G89" s="92"/>
    </row>
    <row r="90" spans="1:7" x14ac:dyDescent="0.2">
      <c r="A90" s="113" t="s">
        <v>148</v>
      </c>
      <c r="B90" s="21">
        <v>1071.5999999999999</v>
      </c>
      <c r="C90" s="86">
        <v>963.6</v>
      </c>
      <c r="D90" s="87">
        <f t="shared" si="3"/>
        <v>107.99999999999989</v>
      </c>
      <c r="E90" s="22"/>
      <c r="F90" s="97"/>
      <c r="G90" s="92"/>
    </row>
    <row r="91" spans="1:7" x14ac:dyDescent="0.2">
      <c r="A91" s="110" t="s">
        <v>41</v>
      </c>
      <c r="B91" s="16">
        <v>38253.4</v>
      </c>
      <c r="C91" s="63">
        <v>36895.1</v>
      </c>
      <c r="D91" s="87">
        <f t="shared" si="3"/>
        <v>1358.3000000000029</v>
      </c>
      <c r="E91" s="17"/>
      <c r="F91" s="97"/>
      <c r="G91" s="92"/>
    </row>
    <row r="92" spans="1:7" x14ac:dyDescent="0.2">
      <c r="A92" s="116" t="s">
        <v>42</v>
      </c>
      <c r="B92" s="16">
        <v>38253.4</v>
      </c>
      <c r="C92" s="63">
        <v>36895.1</v>
      </c>
      <c r="D92" s="87">
        <f t="shared" si="3"/>
        <v>1358.3000000000029</v>
      </c>
      <c r="E92" s="17"/>
      <c r="F92" s="97"/>
      <c r="G92" s="92"/>
    </row>
    <row r="93" spans="1:7" x14ac:dyDescent="0.2">
      <c r="A93" s="112" t="s">
        <v>115</v>
      </c>
      <c r="B93" s="16">
        <v>5989.2</v>
      </c>
      <c r="C93" s="63">
        <v>5936</v>
      </c>
      <c r="D93" s="87">
        <f t="shared" si="3"/>
        <v>53.199999999999818</v>
      </c>
      <c r="E93" s="17"/>
      <c r="F93" s="97"/>
      <c r="G93" s="92"/>
    </row>
    <row r="94" spans="1:7" x14ac:dyDescent="0.2">
      <c r="A94" s="113" t="s">
        <v>43</v>
      </c>
      <c r="B94" s="21">
        <v>1355.8</v>
      </c>
      <c r="C94" s="86">
        <v>1387.1</v>
      </c>
      <c r="D94" s="26">
        <f t="shared" si="3"/>
        <v>-31.299999999999955</v>
      </c>
      <c r="E94" s="22"/>
      <c r="F94" s="97"/>
      <c r="G94" s="92"/>
    </row>
    <row r="95" spans="1:7" x14ac:dyDescent="0.2">
      <c r="A95" s="114" t="s">
        <v>44</v>
      </c>
      <c r="B95" s="19">
        <v>110.1</v>
      </c>
      <c r="C95" s="86">
        <v>107.9</v>
      </c>
      <c r="D95" s="87">
        <f t="shared" si="3"/>
        <v>2.1999999999999886</v>
      </c>
      <c r="E95" s="22"/>
      <c r="F95" s="97"/>
      <c r="G95" s="92"/>
    </row>
    <row r="96" spans="1:7" x14ac:dyDescent="0.2">
      <c r="A96" s="114" t="s">
        <v>149</v>
      </c>
      <c r="B96" s="21">
        <v>1288.2</v>
      </c>
      <c r="C96" s="86">
        <v>1256.8</v>
      </c>
      <c r="D96" s="87">
        <f t="shared" si="3"/>
        <v>31.400000000000091</v>
      </c>
      <c r="E96" s="22"/>
      <c r="F96" s="97"/>
      <c r="G96" s="92"/>
    </row>
    <row r="97" spans="1:7" x14ac:dyDescent="0.2">
      <c r="A97" s="114" t="s">
        <v>45</v>
      </c>
      <c r="B97" s="19">
        <v>517.9</v>
      </c>
      <c r="C97" s="86">
        <v>512.79999999999995</v>
      </c>
      <c r="D97" s="87">
        <f t="shared" si="3"/>
        <v>5.1000000000000227</v>
      </c>
      <c r="E97" s="22"/>
      <c r="F97" s="97"/>
      <c r="G97" s="92"/>
    </row>
    <row r="98" spans="1:7" x14ac:dyDescent="0.2">
      <c r="A98" s="113" t="s">
        <v>150</v>
      </c>
      <c r="B98" s="21">
        <v>2717.2</v>
      </c>
      <c r="C98" s="86">
        <v>2671.5</v>
      </c>
      <c r="D98" s="87">
        <f t="shared" si="3"/>
        <v>45.699999999999818</v>
      </c>
      <c r="E98" s="22"/>
      <c r="F98" s="97"/>
      <c r="G98" s="92"/>
    </row>
    <row r="99" spans="1:7" x14ac:dyDescent="0.2">
      <c r="A99" s="112" t="s">
        <v>46</v>
      </c>
      <c r="B99" s="16">
        <v>32264.2</v>
      </c>
      <c r="C99" s="63">
        <v>30959.1</v>
      </c>
      <c r="D99" s="87">
        <f t="shared" si="3"/>
        <v>1305.1000000000022</v>
      </c>
      <c r="E99" s="17"/>
      <c r="F99" s="97"/>
      <c r="G99" s="92"/>
    </row>
    <row r="100" spans="1:7" x14ac:dyDescent="0.2">
      <c r="A100" s="113" t="s">
        <v>47</v>
      </c>
      <c r="B100" s="21">
        <v>5847.8</v>
      </c>
      <c r="C100" s="86">
        <v>5604.9</v>
      </c>
      <c r="D100" s="87">
        <f t="shared" si="3"/>
        <v>242.90000000000055</v>
      </c>
      <c r="E100" s="22"/>
      <c r="F100" s="97"/>
      <c r="G100" s="92"/>
    </row>
    <row r="101" spans="1:7" x14ac:dyDescent="0.2">
      <c r="A101" s="113" t="s">
        <v>48</v>
      </c>
      <c r="B101" s="21">
        <v>7474.3</v>
      </c>
      <c r="C101" s="86">
        <v>7255.3</v>
      </c>
      <c r="D101" s="87">
        <f t="shared" si="3"/>
        <v>219</v>
      </c>
      <c r="E101" s="22"/>
      <c r="F101" s="97"/>
      <c r="G101" s="92"/>
    </row>
    <row r="102" spans="1:7" x14ac:dyDescent="0.2">
      <c r="A102" s="113" t="s">
        <v>49</v>
      </c>
      <c r="B102" s="21">
        <v>18052.3</v>
      </c>
      <c r="C102" s="86">
        <v>17227.400000000001</v>
      </c>
      <c r="D102" s="87">
        <f t="shared" si="3"/>
        <v>824.89999999999782</v>
      </c>
      <c r="E102" s="22"/>
      <c r="F102" s="97"/>
      <c r="G102" s="92"/>
    </row>
    <row r="103" spans="1:7" x14ac:dyDescent="0.2">
      <c r="A103" s="113" t="s">
        <v>151</v>
      </c>
      <c r="B103" s="19">
        <v>889.8</v>
      </c>
      <c r="C103" s="86">
        <v>871.5</v>
      </c>
      <c r="D103" s="87">
        <f t="shared" si="3"/>
        <v>18.299999999999955</v>
      </c>
      <c r="E103" s="22"/>
      <c r="F103" s="97"/>
      <c r="G103" s="92"/>
    </row>
    <row r="104" spans="1:7" x14ac:dyDescent="0.2">
      <c r="A104" s="110" t="s">
        <v>50</v>
      </c>
      <c r="B104" s="20">
        <v>574.20000000000005</v>
      </c>
      <c r="C104" s="63">
        <v>566.1</v>
      </c>
      <c r="D104" s="87">
        <f t="shared" si="3"/>
        <v>8.1000000000000227</v>
      </c>
      <c r="E104" s="17"/>
      <c r="F104" s="97"/>
      <c r="G104" s="92"/>
    </row>
    <row r="105" spans="1:7" x14ac:dyDescent="0.2">
      <c r="A105" s="116" t="s">
        <v>152</v>
      </c>
      <c r="B105" s="20">
        <v>574.20000000000005</v>
      </c>
      <c r="C105" s="63">
        <v>566.1</v>
      </c>
      <c r="D105" s="87">
        <f t="shared" si="3"/>
        <v>8.1000000000000227</v>
      </c>
      <c r="E105" s="17"/>
      <c r="F105" s="97"/>
      <c r="G105" s="92"/>
    </row>
    <row r="106" spans="1:7" x14ac:dyDescent="0.2">
      <c r="A106" s="112" t="s">
        <v>51</v>
      </c>
      <c r="B106" s="20">
        <v>35</v>
      </c>
      <c r="C106" s="63">
        <v>35</v>
      </c>
      <c r="D106" s="16">
        <f t="shared" si="3"/>
        <v>0</v>
      </c>
      <c r="E106" s="17"/>
      <c r="F106" s="97"/>
      <c r="G106" s="92"/>
    </row>
    <row r="107" spans="1:7" x14ac:dyDescent="0.2">
      <c r="A107" s="113" t="s">
        <v>52</v>
      </c>
      <c r="B107" s="19">
        <v>35</v>
      </c>
      <c r="C107" s="86">
        <v>35</v>
      </c>
      <c r="D107" s="21">
        <f t="shared" si="3"/>
        <v>0</v>
      </c>
      <c r="E107" s="22"/>
      <c r="F107" s="97"/>
      <c r="G107" s="92"/>
    </row>
    <row r="108" spans="1:7" x14ac:dyDescent="0.2">
      <c r="A108" s="112" t="s">
        <v>28</v>
      </c>
      <c r="B108" s="20">
        <v>539.20000000000005</v>
      </c>
      <c r="C108" s="63">
        <v>531.1</v>
      </c>
      <c r="D108" s="87">
        <f t="shared" ref="D108:D139" si="4">B108-C108</f>
        <v>8.1000000000000227</v>
      </c>
      <c r="E108" s="17"/>
      <c r="F108" s="97"/>
      <c r="G108" s="92"/>
    </row>
    <row r="109" spans="1:7" x14ac:dyDescent="0.2">
      <c r="A109" s="113" t="s">
        <v>53</v>
      </c>
      <c r="B109" s="19">
        <v>539.20000000000005</v>
      </c>
      <c r="C109" s="86">
        <v>531.1</v>
      </c>
      <c r="D109" s="87">
        <f t="shared" si="4"/>
        <v>8.1000000000000227</v>
      </c>
      <c r="E109" s="22"/>
      <c r="F109" s="97"/>
      <c r="G109" s="92"/>
    </row>
    <row r="110" spans="1:7" x14ac:dyDescent="0.2">
      <c r="A110" s="110" t="s">
        <v>54</v>
      </c>
      <c r="B110" s="16">
        <v>102500.1</v>
      </c>
      <c r="C110" s="63">
        <v>98035.7</v>
      </c>
      <c r="D110" s="87">
        <f t="shared" si="4"/>
        <v>4464.4000000000087</v>
      </c>
      <c r="E110" s="16"/>
      <c r="F110" s="97"/>
      <c r="G110" s="92"/>
    </row>
    <row r="111" spans="1:7" x14ac:dyDescent="0.2">
      <c r="A111" s="116" t="s">
        <v>153</v>
      </c>
      <c r="B111" s="16">
        <v>68091.600000000006</v>
      </c>
      <c r="C111" s="63">
        <v>65398.3</v>
      </c>
      <c r="D111" s="87">
        <f t="shared" si="4"/>
        <v>2693.3000000000029</v>
      </c>
      <c r="E111" s="17"/>
      <c r="F111" s="97"/>
      <c r="G111" s="92"/>
    </row>
    <row r="112" spans="1:7" x14ac:dyDescent="0.2">
      <c r="A112" s="112" t="s">
        <v>55</v>
      </c>
      <c r="B112" s="20">
        <v>75</v>
      </c>
      <c r="C112" s="63">
        <v>75</v>
      </c>
      <c r="D112" s="16">
        <f t="shared" si="4"/>
        <v>0</v>
      </c>
      <c r="E112" s="17"/>
      <c r="F112" s="97"/>
      <c r="G112" s="92"/>
    </row>
    <row r="113" spans="1:7" x14ac:dyDescent="0.2">
      <c r="A113" s="113" t="s">
        <v>56</v>
      </c>
      <c r="B113" s="19">
        <v>75</v>
      </c>
      <c r="C113" s="86">
        <v>75</v>
      </c>
      <c r="D113" s="21">
        <f t="shared" si="4"/>
        <v>0</v>
      </c>
      <c r="E113" s="22"/>
      <c r="F113" s="97"/>
      <c r="G113" s="92"/>
    </row>
    <row r="114" spans="1:7" x14ac:dyDescent="0.2">
      <c r="A114" s="112" t="s">
        <v>57</v>
      </c>
      <c r="B114" s="16">
        <v>13140.7</v>
      </c>
      <c r="C114" s="63">
        <v>12631.4</v>
      </c>
      <c r="D114" s="87">
        <f t="shared" si="4"/>
        <v>509.30000000000109</v>
      </c>
      <c r="E114" s="17"/>
      <c r="F114" s="97"/>
      <c r="G114" s="92"/>
    </row>
    <row r="115" spans="1:7" x14ac:dyDescent="0.2">
      <c r="A115" s="113" t="s">
        <v>58</v>
      </c>
      <c r="B115" s="21">
        <v>13140.7</v>
      </c>
      <c r="C115" s="86">
        <v>12631.4</v>
      </c>
      <c r="D115" s="87">
        <f t="shared" si="4"/>
        <v>509.30000000000109</v>
      </c>
      <c r="E115" s="22"/>
      <c r="F115" s="97"/>
      <c r="G115" s="92"/>
    </row>
    <row r="116" spans="1:7" x14ac:dyDescent="0.2">
      <c r="A116" s="113" t="s">
        <v>59</v>
      </c>
      <c r="B116" s="21">
        <v>4257</v>
      </c>
      <c r="C116" s="86">
        <v>4062.6</v>
      </c>
      <c r="D116" s="87">
        <f t="shared" si="4"/>
        <v>194.40000000000009</v>
      </c>
      <c r="E116" s="22"/>
      <c r="F116" s="97"/>
      <c r="G116" s="92"/>
    </row>
    <row r="117" spans="1:7" x14ac:dyDescent="0.2">
      <c r="A117" s="113" t="s">
        <v>154</v>
      </c>
      <c r="B117" s="21">
        <v>8883.7000000000007</v>
      </c>
      <c r="C117" s="86">
        <v>8568.7999999999993</v>
      </c>
      <c r="D117" s="87">
        <f t="shared" si="4"/>
        <v>314.90000000000146</v>
      </c>
      <c r="E117" s="22"/>
      <c r="F117" s="97"/>
      <c r="G117" s="92"/>
    </row>
    <row r="118" spans="1:7" x14ac:dyDescent="0.2">
      <c r="A118" s="112" t="s">
        <v>28</v>
      </c>
      <c r="B118" s="16">
        <v>48787</v>
      </c>
      <c r="C118" s="63">
        <v>46885.3</v>
      </c>
      <c r="D118" s="87">
        <f t="shared" si="4"/>
        <v>1901.6999999999971</v>
      </c>
      <c r="E118" s="17"/>
      <c r="F118" s="97"/>
      <c r="G118" s="92"/>
    </row>
    <row r="119" spans="1:7" x14ac:dyDescent="0.2">
      <c r="A119" s="113" t="s">
        <v>58</v>
      </c>
      <c r="B119" s="21">
        <v>48623</v>
      </c>
      <c r="C119" s="86">
        <v>46728.800000000003</v>
      </c>
      <c r="D119" s="87">
        <f t="shared" si="4"/>
        <v>1894.1999999999971</v>
      </c>
      <c r="E119" s="22"/>
      <c r="F119" s="97"/>
      <c r="G119" s="92"/>
    </row>
    <row r="120" spans="1:7" x14ac:dyDescent="0.2">
      <c r="A120" s="113" t="s">
        <v>155</v>
      </c>
      <c r="B120" s="19">
        <v>155.80000000000001</v>
      </c>
      <c r="C120" s="86">
        <v>150.9</v>
      </c>
      <c r="D120" s="87">
        <f t="shared" si="4"/>
        <v>4.9000000000000057</v>
      </c>
      <c r="E120" s="22"/>
      <c r="F120" s="97"/>
      <c r="G120" s="92"/>
    </row>
    <row r="121" spans="1:7" x14ac:dyDescent="0.2">
      <c r="A121" s="113" t="s">
        <v>60</v>
      </c>
      <c r="B121" s="19">
        <v>246.9</v>
      </c>
      <c r="C121" s="86">
        <v>239.9</v>
      </c>
      <c r="D121" s="87">
        <f t="shared" si="4"/>
        <v>7</v>
      </c>
      <c r="E121" s="22"/>
      <c r="F121" s="97"/>
      <c r="G121" s="92"/>
    </row>
    <row r="122" spans="1:7" x14ac:dyDescent="0.2">
      <c r="A122" s="114" t="s">
        <v>156</v>
      </c>
      <c r="B122" s="21">
        <v>36875.699999999997</v>
      </c>
      <c r="C122" s="86">
        <v>35190.5</v>
      </c>
      <c r="D122" s="87">
        <f t="shared" si="4"/>
        <v>1685.1999999999971</v>
      </c>
      <c r="E122" s="22"/>
      <c r="F122" s="97"/>
      <c r="G122" s="92"/>
    </row>
    <row r="123" spans="1:7" x14ac:dyDescent="0.2">
      <c r="A123" s="114" t="s">
        <v>61</v>
      </c>
      <c r="B123" s="21">
        <v>11344.6</v>
      </c>
      <c r="C123" s="86">
        <v>11147.6</v>
      </c>
      <c r="D123" s="87">
        <f t="shared" si="4"/>
        <v>197</v>
      </c>
      <c r="E123" s="22"/>
      <c r="F123" s="97"/>
      <c r="G123" s="92"/>
    </row>
    <row r="124" spans="1:7" x14ac:dyDescent="0.2">
      <c r="A124" s="113" t="s">
        <v>56</v>
      </c>
      <c r="B124" s="19">
        <v>164</v>
      </c>
      <c r="C124" s="86">
        <v>156.5</v>
      </c>
      <c r="D124" s="87">
        <f t="shared" si="4"/>
        <v>7.5</v>
      </c>
      <c r="E124" s="22"/>
      <c r="F124" s="97"/>
      <c r="G124" s="92"/>
    </row>
    <row r="125" spans="1:7" x14ac:dyDescent="0.2">
      <c r="A125" s="112" t="s">
        <v>62</v>
      </c>
      <c r="B125" s="16">
        <v>6088.9</v>
      </c>
      <c r="C125" s="63">
        <v>5806.6</v>
      </c>
      <c r="D125" s="87">
        <f t="shared" si="4"/>
        <v>282.29999999999927</v>
      </c>
      <c r="E125" s="17"/>
      <c r="F125" s="97"/>
      <c r="G125" s="92"/>
    </row>
    <row r="126" spans="1:7" x14ac:dyDescent="0.2">
      <c r="A126" s="113" t="s">
        <v>63</v>
      </c>
      <c r="B126" s="21">
        <v>6088.9</v>
      </c>
      <c r="C126" s="86">
        <v>5806.6</v>
      </c>
      <c r="D126" s="87">
        <f t="shared" si="4"/>
        <v>282.29999999999927</v>
      </c>
      <c r="E126" s="22"/>
      <c r="F126" s="97"/>
      <c r="G126" s="92"/>
    </row>
    <row r="127" spans="1:7" x14ac:dyDescent="0.2">
      <c r="A127" s="116" t="s">
        <v>187</v>
      </c>
      <c r="B127" s="16">
        <v>32652</v>
      </c>
      <c r="C127" s="63">
        <v>30931.200000000001</v>
      </c>
      <c r="D127" s="87">
        <f t="shared" si="4"/>
        <v>1720.7999999999993</v>
      </c>
      <c r="E127" s="17"/>
      <c r="F127" s="97"/>
      <c r="G127" s="92"/>
    </row>
    <row r="128" spans="1:7" x14ac:dyDescent="0.2">
      <c r="A128" s="112" t="s">
        <v>115</v>
      </c>
      <c r="B128" s="16">
        <v>2648.3</v>
      </c>
      <c r="C128" s="63">
        <v>2584.9</v>
      </c>
      <c r="D128" s="87">
        <f t="shared" si="4"/>
        <v>63.400000000000091</v>
      </c>
      <c r="E128" s="17"/>
      <c r="F128" s="97"/>
      <c r="G128" s="92"/>
    </row>
    <row r="129" spans="1:7" x14ac:dyDescent="0.2">
      <c r="A129" s="113" t="s">
        <v>120</v>
      </c>
      <c r="B129" s="21">
        <v>2598</v>
      </c>
      <c r="C129" s="86">
        <v>2537</v>
      </c>
      <c r="D129" s="87">
        <f t="shared" si="4"/>
        <v>61</v>
      </c>
      <c r="E129" s="22"/>
      <c r="F129" s="97"/>
      <c r="G129" s="92"/>
    </row>
    <row r="130" spans="1:7" ht="20" x14ac:dyDescent="0.2">
      <c r="A130" s="118" t="s">
        <v>188</v>
      </c>
      <c r="B130" s="104">
        <v>2598</v>
      </c>
      <c r="C130" s="104">
        <v>2537</v>
      </c>
      <c r="D130" s="104">
        <f t="shared" si="4"/>
        <v>61</v>
      </c>
      <c r="E130" s="105"/>
      <c r="F130" s="106"/>
      <c r="G130" s="132">
        <v>0</v>
      </c>
    </row>
    <row r="131" spans="1:7" x14ac:dyDescent="0.2">
      <c r="A131" s="114" t="s">
        <v>122</v>
      </c>
      <c r="B131" s="19">
        <v>50.3</v>
      </c>
      <c r="C131" s="86">
        <v>48</v>
      </c>
      <c r="D131" s="87">
        <f t="shared" si="4"/>
        <v>2.2999999999999972</v>
      </c>
      <c r="E131" s="22"/>
      <c r="F131" s="97"/>
      <c r="G131" s="92"/>
    </row>
    <row r="132" spans="1:7" x14ac:dyDescent="0.2">
      <c r="A132" s="113" t="s">
        <v>64</v>
      </c>
      <c r="B132" s="19">
        <v>50.3</v>
      </c>
      <c r="C132" s="86">
        <v>48</v>
      </c>
      <c r="D132" s="87">
        <f t="shared" si="4"/>
        <v>2.2999999999999972</v>
      </c>
      <c r="E132" s="22"/>
      <c r="F132" s="97"/>
      <c r="G132" s="92"/>
    </row>
    <row r="133" spans="1:7" x14ac:dyDescent="0.2">
      <c r="A133" s="112" t="s">
        <v>28</v>
      </c>
      <c r="B133" s="16">
        <v>30003.7</v>
      </c>
      <c r="C133" s="63">
        <v>28346.2</v>
      </c>
      <c r="D133" s="87">
        <f t="shared" si="4"/>
        <v>1657.5</v>
      </c>
      <c r="E133" s="17"/>
      <c r="F133" s="97"/>
      <c r="G133" s="92"/>
    </row>
    <row r="134" spans="1:7" x14ac:dyDescent="0.2">
      <c r="A134" s="113" t="s">
        <v>65</v>
      </c>
      <c r="B134" s="19">
        <v>504.1</v>
      </c>
      <c r="C134" s="86">
        <v>481</v>
      </c>
      <c r="D134" s="87">
        <f t="shared" si="4"/>
        <v>23.100000000000023</v>
      </c>
      <c r="E134" s="22"/>
      <c r="F134" s="97"/>
      <c r="G134" s="92"/>
    </row>
    <row r="135" spans="1:7" x14ac:dyDescent="0.2">
      <c r="A135" s="113" t="s">
        <v>66</v>
      </c>
      <c r="B135" s="19">
        <v>796.6</v>
      </c>
      <c r="C135" s="86">
        <v>795.4</v>
      </c>
      <c r="D135" s="87">
        <f t="shared" si="4"/>
        <v>1.2000000000000455</v>
      </c>
      <c r="E135" s="22"/>
      <c r="F135" s="97"/>
      <c r="G135" s="92"/>
    </row>
    <row r="136" spans="1:7" x14ac:dyDescent="0.2">
      <c r="A136" s="114" t="s">
        <v>67</v>
      </c>
      <c r="B136" s="21">
        <v>2155.4</v>
      </c>
      <c r="C136" s="86">
        <v>2056.9</v>
      </c>
      <c r="D136" s="87">
        <f t="shared" si="4"/>
        <v>98.5</v>
      </c>
      <c r="E136" s="22"/>
      <c r="F136" s="97"/>
      <c r="G136" s="92"/>
    </row>
    <row r="137" spans="1:7" x14ac:dyDescent="0.2">
      <c r="A137" s="113" t="s">
        <v>68</v>
      </c>
      <c r="B137" s="21">
        <v>26547.599999999999</v>
      </c>
      <c r="C137" s="86">
        <v>25012.9</v>
      </c>
      <c r="D137" s="87">
        <f t="shared" si="4"/>
        <v>1534.6999999999971</v>
      </c>
      <c r="E137" s="22"/>
      <c r="F137" s="97"/>
      <c r="G137" s="92"/>
    </row>
    <row r="138" spans="1:7" x14ac:dyDescent="0.2">
      <c r="A138" s="116" t="s">
        <v>159</v>
      </c>
      <c r="B138" s="16">
        <v>1691</v>
      </c>
      <c r="C138" s="63">
        <v>1641.7</v>
      </c>
      <c r="D138" s="87">
        <f t="shared" si="4"/>
        <v>49.299999999999955</v>
      </c>
      <c r="E138" s="17"/>
      <c r="F138" s="97"/>
      <c r="G138" s="92"/>
    </row>
    <row r="139" spans="1:7" x14ac:dyDescent="0.2">
      <c r="A139" s="112" t="s">
        <v>28</v>
      </c>
      <c r="B139" s="16">
        <v>1691</v>
      </c>
      <c r="C139" s="63">
        <v>1641.7</v>
      </c>
      <c r="D139" s="87">
        <f t="shared" si="4"/>
        <v>49.299999999999955</v>
      </c>
      <c r="E139" s="17"/>
      <c r="F139" s="97"/>
      <c r="G139" s="92"/>
    </row>
    <row r="140" spans="1:7" x14ac:dyDescent="0.2">
      <c r="A140" s="113" t="s">
        <v>69</v>
      </c>
      <c r="B140" s="21">
        <v>1691</v>
      </c>
      <c r="C140" s="86">
        <v>1641.7</v>
      </c>
      <c r="D140" s="87">
        <f>B139-C139</f>
        <v>49.299999999999955</v>
      </c>
      <c r="E140" s="22"/>
      <c r="F140" s="97"/>
      <c r="G140" s="92"/>
    </row>
    <row r="141" spans="1:7" x14ac:dyDescent="0.2">
      <c r="A141" s="116" t="s">
        <v>160</v>
      </c>
      <c r="B141" s="20">
        <v>65.5</v>
      </c>
      <c r="C141" s="63">
        <v>64.5</v>
      </c>
      <c r="D141" s="87">
        <f t="shared" ref="D141:D158" si="5">B141-C141</f>
        <v>1</v>
      </c>
      <c r="E141" s="17"/>
      <c r="F141" s="97"/>
      <c r="G141" s="92"/>
    </row>
    <row r="142" spans="1:7" x14ac:dyDescent="0.2">
      <c r="A142" s="112" t="s">
        <v>28</v>
      </c>
      <c r="B142" s="20">
        <v>65.5</v>
      </c>
      <c r="C142" s="63">
        <v>64.5</v>
      </c>
      <c r="D142" s="87">
        <f t="shared" si="5"/>
        <v>1</v>
      </c>
      <c r="E142" s="17"/>
      <c r="F142" s="97"/>
      <c r="G142" s="92"/>
    </row>
    <row r="143" spans="1:7" x14ac:dyDescent="0.2">
      <c r="A143" s="114" t="s">
        <v>161</v>
      </c>
      <c r="B143" s="19">
        <v>65.5</v>
      </c>
      <c r="C143" s="86">
        <v>64.5</v>
      </c>
      <c r="D143" s="87">
        <f t="shared" si="5"/>
        <v>1</v>
      </c>
      <c r="E143" s="22"/>
      <c r="F143" s="97"/>
      <c r="G143" s="92"/>
    </row>
    <row r="144" spans="1:7" x14ac:dyDescent="0.2">
      <c r="A144" s="110" t="s">
        <v>70</v>
      </c>
      <c r="B144" s="16">
        <v>58040</v>
      </c>
      <c r="C144" s="63">
        <v>58722.1</v>
      </c>
      <c r="D144" s="26">
        <f t="shared" si="5"/>
        <v>-682.09999999999854</v>
      </c>
      <c r="E144" s="17"/>
      <c r="F144" s="97"/>
      <c r="G144" s="92"/>
    </row>
    <row r="145" spans="1:7" x14ac:dyDescent="0.2">
      <c r="A145" s="111" t="s">
        <v>162</v>
      </c>
      <c r="B145" s="16">
        <v>58040</v>
      </c>
      <c r="C145" s="63">
        <v>58722.1</v>
      </c>
      <c r="D145" s="59">
        <f t="shared" si="5"/>
        <v>-682.09999999999854</v>
      </c>
      <c r="E145" s="17"/>
      <c r="F145" s="97"/>
      <c r="G145" s="92"/>
    </row>
    <row r="146" spans="1:7" x14ac:dyDescent="0.2">
      <c r="A146" s="112" t="s">
        <v>163</v>
      </c>
      <c r="B146" s="16">
        <v>2343.1999999999998</v>
      </c>
      <c r="C146" s="63">
        <v>7470.6</v>
      </c>
      <c r="D146" s="26">
        <f t="shared" si="5"/>
        <v>-5127.4000000000005</v>
      </c>
      <c r="E146" s="17"/>
      <c r="F146" s="97"/>
      <c r="G146" s="92"/>
    </row>
    <row r="147" spans="1:7" x14ac:dyDescent="0.2">
      <c r="A147" s="117" t="s">
        <v>70</v>
      </c>
      <c r="B147" s="21">
        <v>2343.1999999999998</v>
      </c>
      <c r="C147" s="86">
        <v>7470.6</v>
      </c>
      <c r="D147" s="26">
        <f t="shared" si="5"/>
        <v>-5127.4000000000005</v>
      </c>
      <c r="E147" s="57">
        <f>E149+E148</f>
        <v>5127.3999999999996</v>
      </c>
      <c r="F147" s="97"/>
      <c r="G147" s="92"/>
    </row>
    <row r="148" spans="1:7" x14ac:dyDescent="0.2">
      <c r="A148" s="121" t="s">
        <v>170</v>
      </c>
      <c r="B148" s="26">
        <v>0</v>
      </c>
      <c r="C148" s="65">
        <v>3464.6</v>
      </c>
      <c r="D148" s="26">
        <f t="shared" si="5"/>
        <v>-3464.6</v>
      </c>
      <c r="E148" s="17">
        <v>3464.6</v>
      </c>
      <c r="F148" s="97"/>
      <c r="G148" s="130">
        <v>3464.6</v>
      </c>
    </row>
    <row r="149" spans="1:7" x14ac:dyDescent="0.2">
      <c r="A149" s="114" t="s">
        <v>71</v>
      </c>
      <c r="B149" s="16">
        <v>2343.1999999999998</v>
      </c>
      <c r="C149" s="86">
        <v>4006</v>
      </c>
      <c r="D149" s="26">
        <f t="shared" si="5"/>
        <v>-1662.8000000000002</v>
      </c>
      <c r="E149" s="17">
        <v>1662.8</v>
      </c>
      <c r="F149" s="97"/>
      <c r="G149" s="92"/>
    </row>
    <row r="150" spans="1:7" x14ac:dyDescent="0.2">
      <c r="A150" s="112" t="s">
        <v>147</v>
      </c>
      <c r="B150" s="16">
        <v>4358.6000000000004</v>
      </c>
      <c r="C150" s="63">
        <v>4686.2</v>
      </c>
      <c r="D150" s="26">
        <f t="shared" si="5"/>
        <v>-327.59999999999945</v>
      </c>
      <c r="E150" s="17"/>
      <c r="F150" s="97"/>
      <c r="G150" s="92"/>
    </row>
    <row r="151" spans="1:7" x14ac:dyDescent="0.2">
      <c r="A151" s="113" t="s">
        <v>72</v>
      </c>
      <c r="B151" s="19">
        <v>256.89999999999998</v>
      </c>
      <c r="C151" s="86">
        <v>245.4</v>
      </c>
      <c r="D151" s="87">
        <f t="shared" si="5"/>
        <v>11.499999999999972</v>
      </c>
      <c r="E151" s="22"/>
      <c r="F151" s="97"/>
      <c r="G151" s="92"/>
    </row>
    <row r="152" spans="1:7" x14ac:dyDescent="0.2">
      <c r="A152" s="117" t="s">
        <v>73</v>
      </c>
      <c r="B152" s="21">
        <v>2109.1999999999998</v>
      </c>
      <c r="C152" s="86">
        <v>3514.5</v>
      </c>
      <c r="D152" s="56">
        <f t="shared" si="5"/>
        <v>-1405.3000000000002</v>
      </c>
      <c r="E152" s="57">
        <v>1405.3</v>
      </c>
      <c r="F152" s="97"/>
      <c r="G152" s="131">
        <v>3514.5</v>
      </c>
    </row>
    <row r="153" spans="1:7" x14ac:dyDescent="0.2">
      <c r="A153" s="114" t="s">
        <v>74</v>
      </c>
      <c r="B153" s="19">
        <v>71.099999999999994</v>
      </c>
      <c r="C153" s="86">
        <v>67.900000000000006</v>
      </c>
      <c r="D153" s="87">
        <f t="shared" si="5"/>
        <v>3.1999999999999886</v>
      </c>
      <c r="E153" s="22"/>
      <c r="F153" s="97"/>
      <c r="G153" s="92"/>
    </row>
    <row r="154" spans="1:7" x14ac:dyDescent="0.2">
      <c r="A154" s="113" t="s">
        <v>75</v>
      </c>
      <c r="B154" s="21">
        <v>1921.4</v>
      </c>
      <c r="C154" s="86">
        <v>858.4</v>
      </c>
      <c r="D154" s="87">
        <f t="shared" si="5"/>
        <v>1063</v>
      </c>
      <c r="E154" s="22"/>
      <c r="F154" s="97"/>
      <c r="G154" s="92"/>
    </row>
    <row r="155" spans="1:7" x14ac:dyDescent="0.2">
      <c r="A155" s="112" t="s">
        <v>76</v>
      </c>
      <c r="B155" s="16">
        <v>51338.2</v>
      </c>
      <c r="C155" s="63">
        <v>46565.3</v>
      </c>
      <c r="D155" s="87">
        <f t="shared" si="5"/>
        <v>4772.8999999999942</v>
      </c>
      <c r="E155" s="17"/>
      <c r="F155" s="97"/>
      <c r="G155" s="92"/>
    </row>
    <row r="156" spans="1:7" x14ac:dyDescent="0.2">
      <c r="A156" s="114" t="s">
        <v>164</v>
      </c>
      <c r="B156" s="21">
        <v>51338.2</v>
      </c>
      <c r="C156" s="86">
        <v>46565.3</v>
      </c>
      <c r="D156" s="87">
        <f t="shared" si="5"/>
        <v>4772.8999999999942</v>
      </c>
      <c r="E156" s="22"/>
      <c r="F156" s="97"/>
      <c r="G156" s="92"/>
    </row>
    <row r="157" spans="1:7" x14ac:dyDescent="0.2">
      <c r="A157" s="110" t="s">
        <v>77</v>
      </c>
      <c r="B157" s="16">
        <v>51709.2</v>
      </c>
      <c r="C157" s="63">
        <v>49359</v>
      </c>
      <c r="D157" s="87">
        <f t="shared" si="5"/>
        <v>2350.1999999999971</v>
      </c>
      <c r="E157" s="17"/>
      <c r="F157" s="97"/>
      <c r="G157" s="92"/>
    </row>
    <row r="158" spans="1:7" x14ac:dyDescent="0.2">
      <c r="A158" s="116" t="s">
        <v>165</v>
      </c>
      <c r="B158" s="16">
        <v>51709.2</v>
      </c>
      <c r="C158" s="63">
        <v>49359</v>
      </c>
      <c r="D158" s="87">
        <f t="shared" si="5"/>
        <v>2350.1999999999971</v>
      </c>
      <c r="E158" s="17"/>
      <c r="F158" s="97"/>
      <c r="G158" s="92"/>
    </row>
    <row r="159" spans="1:7" x14ac:dyDescent="0.2">
      <c r="A159" s="112" t="s">
        <v>77</v>
      </c>
      <c r="B159" s="16">
        <v>39535.699999999997</v>
      </c>
      <c r="C159" s="63">
        <v>37729</v>
      </c>
      <c r="D159" s="87">
        <v>1806.7</v>
      </c>
      <c r="E159" s="17"/>
      <c r="F159" s="97"/>
      <c r="G159" s="92"/>
    </row>
    <row r="160" spans="1:7" x14ac:dyDescent="0.2">
      <c r="A160" s="113" t="s">
        <v>78</v>
      </c>
      <c r="B160" s="21">
        <v>39535.699999999997</v>
      </c>
      <c r="C160" s="86">
        <v>37729</v>
      </c>
      <c r="D160" s="87">
        <f t="shared" ref="D160:D195" si="6">B160-C160</f>
        <v>1806.6999999999971</v>
      </c>
      <c r="E160" s="22"/>
      <c r="F160" s="97"/>
      <c r="G160" s="92"/>
    </row>
    <row r="161" spans="1:7" x14ac:dyDescent="0.2">
      <c r="A161" s="114" t="s">
        <v>79</v>
      </c>
      <c r="B161" s="19">
        <v>214.1</v>
      </c>
      <c r="C161" s="86">
        <v>187.5</v>
      </c>
      <c r="D161" s="87">
        <f t="shared" si="6"/>
        <v>26.599999999999994</v>
      </c>
      <c r="E161" s="22"/>
      <c r="F161" s="97"/>
      <c r="G161" s="92"/>
    </row>
    <row r="162" spans="1:7" x14ac:dyDescent="0.2">
      <c r="A162" s="114" t="s">
        <v>80</v>
      </c>
      <c r="B162" s="21">
        <v>39321.599999999999</v>
      </c>
      <c r="C162" s="86">
        <v>37541.4</v>
      </c>
      <c r="D162" s="87">
        <f t="shared" si="6"/>
        <v>1780.1999999999971</v>
      </c>
      <c r="E162" s="22"/>
      <c r="F162" s="97"/>
      <c r="G162" s="92"/>
    </row>
    <row r="163" spans="1:7" x14ac:dyDescent="0.2">
      <c r="A163" s="114" t="s">
        <v>81</v>
      </c>
      <c r="B163" s="21">
        <v>5394.3</v>
      </c>
      <c r="C163" s="86">
        <v>5142.3999999999996</v>
      </c>
      <c r="D163" s="87">
        <f t="shared" si="6"/>
        <v>251.90000000000055</v>
      </c>
      <c r="E163" s="22"/>
      <c r="F163" s="97"/>
      <c r="G163" s="92"/>
    </row>
    <row r="164" spans="1:7" x14ac:dyDescent="0.2">
      <c r="A164" s="114" t="s">
        <v>82</v>
      </c>
      <c r="B164" s="21">
        <v>1464</v>
      </c>
      <c r="C164" s="86">
        <v>1462.5</v>
      </c>
      <c r="D164" s="87">
        <f t="shared" si="6"/>
        <v>1.5</v>
      </c>
      <c r="E164" s="22"/>
      <c r="F164" s="97"/>
      <c r="G164" s="92"/>
    </row>
    <row r="165" spans="1:7" x14ac:dyDescent="0.2">
      <c r="A165" s="114" t="s">
        <v>83</v>
      </c>
      <c r="B165" s="21">
        <v>32463.3</v>
      </c>
      <c r="C165" s="86">
        <v>30936.5</v>
      </c>
      <c r="D165" s="87">
        <f t="shared" si="6"/>
        <v>1526.7999999999993</v>
      </c>
      <c r="E165" s="22"/>
      <c r="F165" s="97"/>
      <c r="G165" s="92"/>
    </row>
    <row r="166" spans="1:7" x14ac:dyDescent="0.2">
      <c r="A166" s="112" t="s">
        <v>84</v>
      </c>
      <c r="B166" s="16">
        <v>12173.5</v>
      </c>
      <c r="C166" s="63">
        <v>11630</v>
      </c>
      <c r="D166" s="87">
        <f t="shared" si="6"/>
        <v>543.5</v>
      </c>
      <c r="E166" s="17"/>
      <c r="F166" s="97"/>
      <c r="G166" s="92"/>
    </row>
    <row r="167" spans="1:7" x14ac:dyDescent="0.2">
      <c r="A167" s="113" t="s">
        <v>85</v>
      </c>
      <c r="B167" s="21">
        <v>11893.5</v>
      </c>
      <c r="C167" s="86">
        <v>11350</v>
      </c>
      <c r="D167" s="87">
        <f t="shared" si="6"/>
        <v>543.5</v>
      </c>
      <c r="E167" s="22"/>
      <c r="F167" s="97"/>
      <c r="G167" s="92"/>
    </row>
    <row r="168" spans="1:7" x14ac:dyDescent="0.2">
      <c r="A168" s="113" t="s">
        <v>86</v>
      </c>
      <c r="B168" s="19">
        <v>280</v>
      </c>
      <c r="C168" s="86">
        <v>280</v>
      </c>
      <c r="D168" s="87">
        <f t="shared" si="6"/>
        <v>0</v>
      </c>
      <c r="E168" s="22"/>
      <c r="F168" s="97"/>
      <c r="G168" s="92"/>
    </row>
    <row r="169" spans="1:7" x14ac:dyDescent="0.2">
      <c r="A169" s="110" t="s">
        <v>87</v>
      </c>
      <c r="B169" s="20">
        <v>820</v>
      </c>
      <c r="C169" s="63">
        <v>799.8</v>
      </c>
      <c r="D169" s="87">
        <f t="shared" si="6"/>
        <v>20.200000000000045</v>
      </c>
      <c r="E169" s="17"/>
      <c r="F169" s="97"/>
      <c r="G169" s="92"/>
    </row>
    <row r="170" spans="1:7" x14ac:dyDescent="0.2">
      <c r="A170" s="116" t="s">
        <v>166</v>
      </c>
      <c r="B170" s="20">
        <v>820</v>
      </c>
      <c r="C170" s="63">
        <v>799.8</v>
      </c>
      <c r="D170" s="87">
        <f t="shared" si="6"/>
        <v>20.200000000000045</v>
      </c>
      <c r="E170" s="17"/>
      <c r="F170" s="97"/>
      <c r="G170" s="92"/>
    </row>
    <row r="171" spans="1:7" x14ac:dyDescent="0.2">
      <c r="A171" s="112" t="s">
        <v>57</v>
      </c>
      <c r="B171" s="20">
        <v>820</v>
      </c>
      <c r="C171" s="63">
        <v>799.8</v>
      </c>
      <c r="D171" s="87">
        <f t="shared" si="6"/>
        <v>20.200000000000045</v>
      </c>
      <c r="E171" s="17"/>
      <c r="F171" s="97"/>
      <c r="G171" s="92"/>
    </row>
    <row r="172" spans="1:7" x14ac:dyDescent="0.2">
      <c r="A172" s="113" t="s">
        <v>88</v>
      </c>
      <c r="B172" s="19">
        <v>820</v>
      </c>
      <c r="C172" s="86">
        <v>799.8</v>
      </c>
      <c r="D172" s="87">
        <f t="shared" si="6"/>
        <v>20.200000000000045</v>
      </c>
      <c r="E172" s="22"/>
      <c r="F172" s="97"/>
      <c r="G172" s="92"/>
    </row>
    <row r="173" spans="1:7" x14ac:dyDescent="0.2">
      <c r="A173" s="113" t="s">
        <v>167</v>
      </c>
      <c r="B173" s="19">
        <v>126.5</v>
      </c>
      <c r="C173" s="86">
        <v>134.6</v>
      </c>
      <c r="D173" s="26">
        <f t="shared" si="6"/>
        <v>-8.0999999999999943</v>
      </c>
      <c r="E173" s="22"/>
      <c r="F173" s="97"/>
      <c r="G173" s="92"/>
    </row>
    <row r="174" spans="1:7" x14ac:dyDescent="0.2">
      <c r="A174" s="114" t="s">
        <v>89</v>
      </c>
      <c r="B174" s="19">
        <v>475.1</v>
      </c>
      <c r="C174" s="86">
        <v>448.1</v>
      </c>
      <c r="D174" s="87">
        <f t="shared" si="6"/>
        <v>27</v>
      </c>
      <c r="E174" s="22"/>
      <c r="F174" s="97"/>
      <c r="G174" s="92"/>
    </row>
    <row r="175" spans="1:7" x14ac:dyDescent="0.2">
      <c r="A175" s="114" t="s">
        <v>90</v>
      </c>
      <c r="B175" s="19">
        <v>218.4</v>
      </c>
      <c r="C175" s="86">
        <v>217.2</v>
      </c>
      <c r="D175" s="87">
        <f t="shared" si="6"/>
        <v>1.2000000000000171</v>
      </c>
      <c r="E175" s="22"/>
      <c r="F175" s="97"/>
      <c r="G175" s="92"/>
    </row>
    <row r="176" spans="1:7" x14ac:dyDescent="0.2">
      <c r="A176" s="110" t="s">
        <v>168</v>
      </c>
      <c r="B176" s="16">
        <v>10565.3</v>
      </c>
      <c r="C176" s="63">
        <v>10106.299999999999</v>
      </c>
      <c r="D176" s="87">
        <f t="shared" si="6"/>
        <v>459</v>
      </c>
      <c r="E176" s="17"/>
      <c r="F176" s="97"/>
      <c r="G176" s="92"/>
    </row>
    <row r="177" spans="1:7" x14ac:dyDescent="0.2">
      <c r="A177" s="116" t="s">
        <v>169</v>
      </c>
      <c r="B177" s="16">
        <v>10565.3</v>
      </c>
      <c r="C177" s="63">
        <v>10106.299999999999</v>
      </c>
      <c r="D177" s="87">
        <f t="shared" si="6"/>
        <v>459</v>
      </c>
      <c r="E177" s="17"/>
      <c r="F177" s="97"/>
      <c r="G177" s="92"/>
    </row>
    <row r="178" spans="1:7" x14ac:dyDescent="0.2">
      <c r="A178" s="112" t="s">
        <v>115</v>
      </c>
      <c r="B178" s="16">
        <v>7485.2</v>
      </c>
      <c r="C178" s="63">
        <v>7124.4</v>
      </c>
      <c r="D178" s="87">
        <f t="shared" si="6"/>
        <v>360.80000000000018</v>
      </c>
      <c r="E178" s="17"/>
      <c r="F178" s="97"/>
      <c r="G178" s="92"/>
    </row>
    <row r="179" spans="1:7" x14ac:dyDescent="0.2">
      <c r="A179" s="113" t="s">
        <v>91</v>
      </c>
      <c r="B179" s="19">
        <v>252.8</v>
      </c>
      <c r="C179" s="86">
        <v>247.9</v>
      </c>
      <c r="D179" s="87">
        <f t="shared" si="6"/>
        <v>4.9000000000000057</v>
      </c>
      <c r="E179" s="22"/>
      <c r="F179" s="97"/>
      <c r="G179" s="92"/>
    </row>
    <row r="180" spans="1:7" x14ac:dyDescent="0.2">
      <c r="A180" s="114" t="s">
        <v>92</v>
      </c>
      <c r="B180" s="19">
        <v>13.7</v>
      </c>
      <c r="C180" s="86">
        <v>13.3</v>
      </c>
      <c r="D180" s="87">
        <f t="shared" si="6"/>
        <v>0.39999999999999858</v>
      </c>
      <c r="E180" s="22"/>
      <c r="F180" s="97"/>
      <c r="G180" s="92"/>
    </row>
    <row r="181" spans="1:7" x14ac:dyDescent="0.2">
      <c r="A181" s="113" t="s">
        <v>93</v>
      </c>
      <c r="B181" s="19">
        <v>811.3</v>
      </c>
      <c r="C181" s="86">
        <v>854.4</v>
      </c>
      <c r="D181" s="26">
        <f t="shared" si="6"/>
        <v>-43.100000000000023</v>
      </c>
      <c r="E181" s="22"/>
      <c r="F181" s="97"/>
      <c r="G181" s="92"/>
    </row>
    <row r="182" spans="1:7" x14ac:dyDescent="0.2">
      <c r="A182" s="113" t="s">
        <v>94</v>
      </c>
      <c r="B182" s="19">
        <v>67.8</v>
      </c>
      <c r="C182" s="86">
        <v>65.900000000000006</v>
      </c>
      <c r="D182" s="87">
        <f t="shared" si="6"/>
        <v>1.8999999999999915</v>
      </c>
      <c r="E182" s="22"/>
      <c r="F182" s="97"/>
      <c r="G182" s="92"/>
    </row>
    <row r="183" spans="1:7" x14ac:dyDescent="0.2">
      <c r="A183" s="113" t="s">
        <v>95</v>
      </c>
      <c r="B183" s="21">
        <v>3904.3</v>
      </c>
      <c r="C183" s="86">
        <v>3623.2</v>
      </c>
      <c r="D183" s="87">
        <f t="shared" si="6"/>
        <v>281.10000000000036</v>
      </c>
      <c r="E183" s="22"/>
      <c r="F183" s="97"/>
      <c r="G183" s="92"/>
    </row>
    <row r="184" spans="1:7" x14ac:dyDescent="0.2">
      <c r="A184" s="113" t="s">
        <v>96</v>
      </c>
      <c r="B184" s="19">
        <v>8.9</v>
      </c>
      <c r="C184" s="86">
        <v>8.6</v>
      </c>
      <c r="D184" s="87">
        <f t="shared" si="6"/>
        <v>0.30000000000000071</v>
      </c>
      <c r="E184" s="22"/>
      <c r="F184" s="97"/>
      <c r="G184" s="92"/>
    </row>
    <row r="185" spans="1:7" x14ac:dyDescent="0.2">
      <c r="A185" s="113" t="s">
        <v>97</v>
      </c>
      <c r="B185" s="19">
        <v>253.2</v>
      </c>
      <c r="C185" s="86">
        <v>246.9</v>
      </c>
      <c r="D185" s="87">
        <f t="shared" si="6"/>
        <v>6.2999999999999829</v>
      </c>
      <c r="E185" s="22"/>
      <c r="F185" s="97"/>
      <c r="G185" s="92"/>
    </row>
    <row r="186" spans="1:7" x14ac:dyDescent="0.2">
      <c r="A186" s="113" t="s">
        <v>98</v>
      </c>
      <c r="B186" s="19">
        <v>28</v>
      </c>
      <c r="C186" s="86">
        <v>27.4</v>
      </c>
      <c r="D186" s="87">
        <f t="shared" si="6"/>
        <v>0.60000000000000142</v>
      </c>
      <c r="E186" s="22"/>
      <c r="F186" s="97"/>
      <c r="G186" s="92"/>
    </row>
    <row r="187" spans="1:7" x14ac:dyDescent="0.2">
      <c r="A187" s="113" t="s">
        <v>99</v>
      </c>
      <c r="B187" s="21">
        <v>1992.8</v>
      </c>
      <c r="C187" s="86">
        <v>1886.9</v>
      </c>
      <c r="D187" s="87">
        <f t="shared" si="6"/>
        <v>105.89999999999986</v>
      </c>
      <c r="E187" s="22"/>
      <c r="F187" s="97"/>
      <c r="G187" s="92"/>
    </row>
    <row r="188" spans="1:7" x14ac:dyDescent="0.2">
      <c r="A188" s="113" t="s">
        <v>100</v>
      </c>
      <c r="B188" s="19">
        <v>109.4</v>
      </c>
      <c r="C188" s="86">
        <v>107.9</v>
      </c>
      <c r="D188" s="87">
        <f t="shared" si="6"/>
        <v>1.5</v>
      </c>
      <c r="E188" s="22"/>
      <c r="F188" s="97"/>
      <c r="G188" s="92"/>
    </row>
    <row r="189" spans="1:7" x14ac:dyDescent="0.2">
      <c r="A189" s="113" t="s">
        <v>101</v>
      </c>
      <c r="B189" s="19">
        <v>43</v>
      </c>
      <c r="C189" s="86">
        <v>42.1</v>
      </c>
      <c r="D189" s="87">
        <f t="shared" si="6"/>
        <v>0.89999999999999858</v>
      </c>
      <c r="E189" s="22"/>
      <c r="F189" s="97"/>
      <c r="G189" s="92"/>
    </row>
    <row r="190" spans="1:7" x14ac:dyDescent="0.2">
      <c r="A190" s="112" t="s">
        <v>57</v>
      </c>
      <c r="B190" s="16">
        <v>2129.1</v>
      </c>
      <c r="C190" s="63">
        <v>2099.6999999999998</v>
      </c>
      <c r="D190" s="87">
        <f t="shared" si="6"/>
        <v>29.400000000000091</v>
      </c>
      <c r="E190" s="17"/>
      <c r="F190" s="97"/>
      <c r="G190" s="92"/>
    </row>
    <row r="191" spans="1:7" x14ac:dyDescent="0.2">
      <c r="A191" s="113" t="s">
        <v>102</v>
      </c>
      <c r="B191" s="21">
        <v>1061.8</v>
      </c>
      <c r="C191" s="86">
        <v>1050.5</v>
      </c>
      <c r="D191" s="87">
        <f t="shared" si="6"/>
        <v>11.299999999999955</v>
      </c>
      <c r="E191" s="22"/>
      <c r="F191" s="97"/>
      <c r="G191" s="92"/>
    </row>
    <row r="192" spans="1:7" x14ac:dyDescent="0.2">
      <c r="A192" s="113" t="s">
        <v>103</v>
      </c>
      <c r="B192" s="19">
        <v>918.9</v>
      </c>
      <c r="C192" s="86">
        <v>906.5</v>
      </c>
      <c r="D192" s="87">
        <f t="shared" si="6"/>
        <v>12.399999999999977</v>
      </c>
      <c r="E192" s="22"/>
      <c r="F192" s="97"/>
      <c r="G192" s="92"/>
    </row>
    <row r="193" spans="1:7" x14ac:dyDescent="0.2">
      <c r="A193" s="113" t="s">
        <v>104</v>
      </c>
      <c r="B193" s="19">
        <v>148.4</v>
      </c>
      <c r="C193" s="86">
        <v>142.80000000000001</v>
      </c>
      <c r="D193" s="87">
        <f t="shared" si="6"/>
        <v>5.5999999999999943</v>
      </c>
      <c r="E193" s="22"/>
      <c r="F193" s="97"/>
      <c r="G193" s="92"/>
    </row>
    <row r="194" spans="1:7" x14ac:dyDescent="0.2">
      <c r="A194" s="112" t="s">
        <v>105</v>
      </c>
      <c r="B194" s="20">
        <v>951</v>
      </c>
      <c r="C194" s="63">
        <v>882.2</v>
      </c>
      <c r="D194" s="87">
        <f t="shared" si="6"/>
        <v>68.799999999999955</v>
      </c>
      <c r="E194" s="17"/>
      <c r="F194" s="97"/>
      <c r="G194" s="92"/>
    </row>
    <row r="195" spans="1:7" ht="17" thickBot="1" x14ac:dyDescent="0.25">
      <c r="A195" s="15" t="s">
        <v>105</v>
      </c>
      <c r="B195" s="78">
        <v>951</v>
      </c>
      <c r="C195" s="79">
        <v>882.2</v>
      </c>
      <c r="D195" s="80">
        <f t="shared" si="6"/>
        <v>68.799999999999955</v>
      </c>
      <c r="E195" s="81"/>
      <c r="F195" s="98"/>
      <c r="G195" s="92"/>
    </row>
    <row r="196" spans="1:7" s="54" customFormat="1" ht="17" thickBot="1" x14ac:dyDescent="0.25">
      <c r="A196" s="122"/>
      <c r="B196" s="123"/>
      <c r="C196" s="124"/>
      <c r="D196" s="125"/>
      <c r="E196" s="126"/>
      <c r="F196" s="99">
        <f>F13+304.7+F27+F29+F30</f>
        <v>3260.2</v>
      </c>
      <c r="G196" s="93"/>
    </row>
    <row r="197" spans="1:7" s="54" customFormat="1" x14ac:dyDescent="0.2">
      <c r="A197" s="49"/>
      <c r="B197" s="50"/>
      <c r="C197" s="51"/>
      <c r="D197" s="52"/>
      <c r="E197" s="53"/>
      <c r="F197" s="100"/>
      <c r="G197" s="94"/>
    </row>
    <row r="198" spans="1:7" x14ac:dyDescent="0.2">
      <c r="A198" s="62" t="s">
        <v>177</v>
      </c>
      <c r="B198" s="16">
        <v>2330.5</v>
      </c>
      <c r="C198" s="63">
        <v>2942.4</v>
      </c>
      <c r="D198" s="26">
        <f t="shared" ref="D198:D207" si="7">B198-C198</f>
        <v>-611.90000000000009</v>
      </c>
      <c r="E198" s="57">
        <v>611.9</v>
      </c>
    </row>
    <row r="199" spans="1:7" x14ac:dyDescent="0.2">
      <c r="A199" s="64" t="s">
        <v>171</v>
      </c>
      <c r="B199" s="16">
        <v>0</v>
      </c>
      <c r="C199" s="65">
        <v>2000</v>
      </c>
      <c r="D199" s="26">
        <f t="shared" si="7"/>
        <v>-2000</v>
      </c>
      <c r="E199" s="57">
        <v>2000</v>
      </c>
    </row>
    <row r="200" spans="1:7" x14ac:dyDescent="0.2">
      <c r="A200" s="62" t="s">
        <v>116</v>
      </c>
      <c r="B200" s="16">
        <v>8248.7000000000007</v>
      </c>
      <c r="C200" s="63">
        <v>9421.7999999999993</v>
      </c>
      <c r="D200" s="26">
        <f t="shared" si="7"/>
        <v>-1173.0999999999985</v>
      </c>
      <c r="E200" s="57">
        <v>1173.0999999999999</v>
      </c>
    </row>
    <row r="201" spans="1:7" x14ac:dyDescent="0.2">
      <c r="A201" s="62" t="s">
        <v>120</v>
      </c>
      <c r="B201" s="18">
        <v>8795.4</v>
      </c>
      <c r="C201" s="55">
        <v>11068.8</v>
      </c>
      <c r="D201" s="26">
        <f t="shared" si="7"/>
        <v>-2273.3999999999996</v>
      </c>
      <c r="E201" s="57">
        <v>2299.9</v>
      </c>
    </row>
    <row r="202" spans="1:7" x14ac:dyDescent="0.2">
      <c r="A202" s="66" t="s">
        <v>10</v>
      </c>
      <c r="B202" s="18">
        <v>15411.4</v>
      </c>
      <c r="C202" s="55">
        <v>16348.9</v>
      </c>
      <c r="D202" s="26">
        <f t="shared" si="7"/>
        <v>-937.5</v>
      </c>
      <c r="E202" s="57">
        <v>986.8</v>
      </c>
    </row>
    <row r="203" spans="1:7" x14ac:dyDescent="0.2">
      <c r="A203" s="62" t="s">
        <v>122</v>
      </c>
      <c r="B203" s="18">
        <v>1682.5</v>
      </c>
      <c r="C203" s="55">
        <v>2005.6</v>
      </c>
      <c r="D203" s="26">
        <f t="shared" si="7"/>
        <v>-323.09999999999991</v>
      </c>
      <c r="E203" s="57">
        <v>323.10000000000002</v>
      </c>
    </row>
    <row r="204" spans="1:7" x14ac:dyDescent="0.2">
      <c r="A204" s="62" t="s">
        <v>13</v>
      </c>
      <c r="B204" s="19">
        <v>617.5</v>
      </c>
      <c r="C204" s="55">
        <v>889.2</v>
      </c>
      <c r="D204" s="26">
        <f t="shared" si="7"/>
        <v>-271.70000000000005</v>
      </c>
      <c r="E204" s="57">
        <v>271.7</v>
      </c>
    </row>
    <row r="205" spans="1:7" x14ac:dyDescent="0.2">
      <c r="A205" s="62" t="s">
        <v>135</v>
      </c>
      <c r="B205" s="18">
        <v>3938.5</v>
      </c>
      <c r="C205" s="55">
        <v>4278.5</v>
      </c>
      <c r="D205" s="26">
        <f t="shared" si="7"/>
        <v>-340</v>
      </c>
      <c r="E205" s="57">
        <v>411.1</v>
      </c>
    </row>
    <row r="206" spans="1:7" x14ac:dyDescent="0.2">
      <c r="A206" s="62" t="s">
        <v>70</v>
      </c>
      <c r="B206" s="18">
        <v>2343.1999999999998</v>
      </c>
      <c r="C206" s="55">
        <v>7470.6</v>
      </c>
      <c r="D206" s="26">
        <f t="shared" si="7"/>
        <v>-5127.4000000000005</v>
      </c>
      <c r="E206" s="57">
        <v>5127.3999999999996</v>
      </c>
    </row>
    <row r="207" spans="1:7" x14ac:dyDescent="0.2">
      <c r="A207" s="62" t="s">
        <v>73</v>
      </c>
      <c r="B207" s="18">
        <v>2109.1999999999998</v>
      </c>
      <c r="C207" s="55">
        <v>3514.5</v>
      </c>
      <c r="D207" s="59">
        <f t="shared" si="7"/>
        <v>-1405.3000000000002</v>
      </c>
      <c r="E207" s="57">
        <v>1405.3</v>
      </c>
    </row>
    <row r="208" spans="1:7" ht="39" x14ac:dyDescent="0.2">
      <c r="A208" s="67" t="s">
        <v>181</v>
      </c>
      <c r="B208" s="58"/>
      <c r="C208" s="58"/>
      <c r="D208" s="59"/>
      <c r="E208" s="68">
        <f>E198+E199+E200+E201+E202+E203+E204+E205+E206+E207</f>
        <v>14610.3</v>
      </c>
    </row>
    <row r="209" spans="1:7" ht="20" x14ac:dyDescent="0.2">
      <c r="A209" s="69" t="s">
        <v>175</v>
      </c>
      <c r="B209" s="159" t="s">
        <v>176</v>
      </c>
      <c r="C209" s="159"/>
      <c r="D209" s="159"/>
      <c r="E209" s="159"/>
    </row>
    <row r="210" spans="1:7" x14ac:dyDescent="0.2">
      <c r="A210" s="72" t="s">
        <v>179</v>
      </c>
      <c r="B210" s="73">
        <v>3260.2</v>
      </c>
    </row>
    <row r="211" spans="1:7" ht="17" thickBot="1" x14ac:dyDescent="0.25">
      <c r="A211" s="70" t="s">
        <v>180</v>
      </c>
      <c r="B211" s="71">
        <f>14610.3+320000.4+3260.2</f>
        <v>337870.9</v>
      </c>
    </row>
    <row r="212" spans="1:7" ht="17" customHeight="1" thickBot="1" x14ac:dyDescent="0.25">
      <c r="A212" s="162" t="s">
        <v>182</v>
      </c>
      <c r="B212" s="163"/>
      <c r="C212" s="163"/>
      <c r="D212" s="163"/>
      <c r="E212" s="163"/>
      <c r="F212" s="164"/>
    </row>
    <row r="213" spans="1:7" s="88" customFormat="1" ht="44" customHeight="1" x14ac:dyDescent="0.2">
      <c r="A213" s="153" t="s">
        <v>192</v>
      </c>
      <c r="B213" s="154"/>
      <c r="C213" s="154"/>
      <c r="D213" s="154"/>
      <c r="E213" s="154"/>
      <c r="F213" s="155"/>
      <c r="G213" s="94"/>
    </row>
    <row r="214" spans="1:7" ht="135" customHeight="1" thickBot="1" x14ac:dyDescent="0.25">
      <c r="A214" s="156"/>
      <c r="B214" s="157"/>
      <c r="C214" s="157"/>
      <c r="D214" s="157"/>
      <c r="E214" s="157"/>
      <c r="F214" s="158"/>
    </row>
  </sheetData>
  <mergeCells count="8">
    <mergeCell ref="A213:F214"/>
    <mergeCell ref="B209:E209"/>
    <mergeCell ref="A1:F1"/>
    <mergeCell ref="A212:F212"/>
    <mergeCell ref="B74:B75"/>
    <mergeCell ref="C74:C75"/>
    <mergeCell ref="D74:D75"/>
    <mergeCell ref="E74:E75"/>
  </mergeCells>
  <phoneticPr fontId="4" type="noConversion"/>
  <pageMargins left="0" right="0" top="0.5" bottom="0.5" header="0.05" footer="0.3"/>
  <pageSetup scale="96" orientation="landscape" horizontalDpi="0" verticalDpi="0" copies="15"/>
  <headerFooter>
    <oddFooter>&amp;R&amp;"Calibri,Normal"&amp;K000000&amp;P</oddFooter>
  </headerFooter>
  <rowBreaks count="2" manualBreakCount="2">
    <brk id="193" max="16383" man="1"/>
    <brk id="214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17vs18</vt:lpstr>
      <vt:lpstr>11.Propuesta18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cp:lastPrinted>2017-11-09T14:19:23Z</cp:lastPrinted>
  <dcterms:created xsi:type="dcterms:W3CDTF">2017-10-19T13:45:14Z</dcterms:created>
  <dcterms:modified xsi:type="dcterms:W3CDTF">2017-11-09T14:19:30Z</dcterms:modified>
</cp:coreProperties>
</file>