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/>
  </bookViews>
  <sheets>
    <sheet name="Hoja1" sheetId="1" r:id="rId1"/>
  </sheets>
  <definedNames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  <c r="F23" i="1"/>
  <c r="E23" i="1"/>
  <c r="D23" i="1"/>
  <c r="E10" i="1"/>
  <c r="D10" i="1"/>
  <c r="F10" i="1"/>
  <c r="F59" i="1"/>
  <c r="F63" i="1"/>
  <c r="F67" i="1"/>
  <c r="F74" i="1"/>
  <c r="F86" i="1"/>
  <c r="F52" i="1"/>
  <c r="F45" i="1"/>
  <c r="E45" i="1"/>
  <c r="D45" i="1"/>
  <c r="F38" i="1"/>
  <c r="E38" i="1"/>
  <c r="D38" i="1"/>
  <c r="D32" i="1"/>
  <c r="F4" i="1"/>
  <c r="C86" i="1" l="1"/>
  <c r="B14" i="1"/>
  <c r="B10" i="1" s="1"/>
  <c r="B59" i="1"/>
  <c r="B47" i="1"/>
  <c r="B46" i="1"/>
  <c r="B45" i="1" s="1"/>
  <c r="B39" i="1"/>
  <c r="B38" i="1" s="1"/>
  <c r="B31" i="1"/>
  <c r="B28" i="1"/>
  <c r="B24" i="1"/>
  <c r="B23" i="1" s="1"/>
  <c r="B86" i="1" s="1"/>
  <c r="B4" i="1"/>
</calcChain>
</file>

<file path=xl/sharedStrings.xml><?xml version="1.0" encoding="utf-8"?>
<sst xmlns="http://schemas.openxmlformats.org/spreadsheetml/2006/main" count="79" uniqueCount="78">
  <si>
    <t>PROGRAMA / COMPONENTE</t>
  </si>
  <si>
    <t>PEF 2016</t>
  </si>
  <si>
    <t>Programa de Apoyos a la Comercialización</t>
  </si>
  <si>
    <t>Incentivos a la Comercialización</t>
  </si>
  <si>
    <t>Promoción Comercial y Fomento a las Exportaciones</t>
  </si>
  <si>
    <t>Programa de Apoyos a Pequeños Productores</t>
  </si>
  <si>
    <t>Arráigate Joven- Impulso Emprendedor</t>
  </si>
  <si>
    <t>Atención a Siniestros Agropecuarios</t>
  </si>
  <si>
    <t>Desarrollo de las Zona Áridas (PRODEZA)</t>
  </si>
  <si>
    <t>El Campo en Nuestras Manos</t>
  </si>
  <si>
    <t>Extensionismo, Desarrollo de Capacidades y Asociatividad Productiva</t>
  </si>
  <si>
    <t>Fortalecimiento a Organizaciones Rurales</t>
  </si>
  <si>
    <t>PROCAFÉ e Impulso Productivo al Café</t>
  </si>
  <si>
    <t>Programa de Incentivos para Productores de Maíz y Frijol (PIMAF)</t>
  </si>
  <si>
    <t>Proyectos Productivos (FAPPA)</t>
  </si>
  <si>
    <t>Infraestr Prod p/ el Aprovechamiento Sustent Suelo y Agua (Ejecución Nal)</t>
  </si>
  <si>
    <t>Proyecto de Seguridad Alimentaria para Zonas Rurales</t>
  </si>
  <si>
    <t>Programa de Fomento a la Agricultura</t>
  </si>
  <si>
    <t>Capitalización Productiva Agrícola</t>
  </si>
  <si>
    <t>Estrategias Integrales de Política Pública Agrícola</t>
  </si>
  <si>
    <t>Investigación, Innovación y Desarrollo Tecnológico Agrícola</t>
  </si>
  <si>
    <t>Mejoramiento Productivo de Suelo y Agua</t>
  </si>
  <si>
    <t>PROAGRO Productivo</t>
  </si>
  <si>
    <t>Energías Renovables</t>
  </si>
  <si>
    <t>Programa de Fomento a la Productividad Pesquera y Acuícola</t>
  </si>
  <si>
    <t>Impulso a la Capitalización</t>
  </si>
  <si>
    <t>Paquetes Productivos Pesqueros y Acuícolas</t>
  </si>
  <si>
    <t>Desarrollo de la Acuacultura</t>
  </si>
  <si>
    <t>Ordenamiento y Vigilancia Pesquera y Acuícola</t>
  </si>
  <si>
    <t>Fomento al Consumo</t>
  </si>
  <si>
    <t>Programa de Fomento Ganadero</t>
  </si>
  <si>
    <t>Capitalización Productiva Pecuaria</t>
  </si>
  <si>
    <t>Estrategias Integrales para la Cadena Productiva</t>
  </si>
  <si>
    <t>Investigación, Innovación y Desarrollo Tecnológico Pecuarios</t>
  </si>
  <si>
    <t>PROGAN Productivo</t>
  </si>
  <si>
    <t>Sustentabilidad Pecuaria</t>
  </si>
  <si>
    <t>Programa de Productividad y Competitividad Agroalimentaria</t>
  </si>
  <si>
    <t>Acceso al Financiamiento</t>
  </si>
  <si>
    <t>Activos Productivos y Agrologística</t>
  </si>
  <si>
    <t>Certificación y Normalización Agroalimentaria</t>
  </si>
  <si>
    <t>Desarrollo Productivo del Sur Sureste y Zonas Económicas Especiales</t>
  </si>
  <si>
    <t>Fortalecimiento a la Cadena Productiva</t>
  </si>
  <si>
    <t>Programa de Sanidad e Inocuidad Agroalimentaria</t>
  </si>
  <si>
    <t>Campañas Fitozoosanitarias</t>
  </si>
  <si>
    <t>Inocuidad Agroalimentaria, Acuícola y Pesquera</t>
  </si>
  <si>
    <t>Insp y VigiL Epidemiol, de Plagas y Enferm Reglament no Cuarentenarias</t>
  </si>
  <si>
    <t>Programa de Acciones Complementarias para Mejorar las Sanidades</t>
  </si>
  <si>
    <t>Vigilancia Epidemiológica, de plagas y Enfermedades Cuarentenarias</t>
  </si>
  <si>
    <t>Sistema Nacional de Información para el Desarrollo Rural Sustentable</t>
  </si>
  <si>
    <t>Sistema Integral para el Des Sustentable de la Caña de Azúcar (SIDESCA)</t>
  </si>
  <si>
    <t>Sistema Nal de Información para el Desarrollo Rural Sustentable (SNIDRUS)</t>
  </si>
  <si>
    <t>Sistema Nacional de Investigación Agrícola</t>
  </si>
  <si>
    <t>Fondo SAGARPA-CONACYT</t>
  </si>
  <si>
    <t>Educación</t>
  </si>
  <si>
    <t>Colegio de Postgraduados</t>
  </si>
  <si>
    <t>Colegio Superior Agropecuario del Estado de Guerrero (CSAEGRO)</t>
  </si>
  <si>
    <t>Instituto Nacional de Investigaciones Forestales, Agrícolas y Pecuarias (INIFAP)</t>
  </si>
  <si>
    <t>Instituto Nacional de Pesca (INAPESCA)</t>
  </si>
  <si>
    <t>Universidad Autónoma Chapingo</t>
  </si>
  <si>
    <t>Gasto Administrativo</t>
  </si>
  <si>
    <t>ASERCA</t>
  </si>
  <si>
    <t>Comité Nacional para el Desarrollo Sustentable de la Caña de Azúcar</t>
  </si>
  <si>
    <t>CONAPESCA</t>
  </si>
  <si>
    <t>CONAZA</t>
  </si>
  <si>
    <t>Dependencia SAGARPA</t>
  </si>
  <si>
    <t>FEESA</t>
  </si>
  <si>
    <t>FIRCO</t>
  </si>
  <si>
    <t>INCA RURAL</t>
  </si>
  <si>
    <t>SENASICA</t>
  </si>
  <si>
    <t>SIAP</t>
  </si>
  <si>
    <t>SNICS</t>
  </si>
  <si>
    <t>TOTAL</t>
  </si>
  <si>
    <t>Programa de Concurrencia con las Entidades Federativas</t>
  </si>
  <si>
    <t>PEC / COMPARATIVO PEF 2016-2017</t>
  </si>
  <si>
    <t>PPEF 2017</t>
  </si>
  <si>
    <t>DICTAMEN CA</t>
  </si>
  <si>
    <t>APROBADO</t>
  </si>
  <si>
    <t>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</si>
</sst>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0" fillId="0" borderId="0" xfId="1" applyFont="1"/>
    <xf numFmtId="43" fontId="3" fillId="2" borderId="2" xfId="1" applyFont="1" applyFill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3" fontId="6" fillId="0" borderId="4" xfId="1" applyFont="1" applyBorder="1" applyAlignment="1">
      <alignment horizontal="right" vertical="center" wrapText="1"/>
    </xf>
    <xf numFmtId="43" fontId="3" fillId="2" borderId="4" xfId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43" fontId="7" fillId="0" borderId="4" xfId="1" applyFont="1" applyBorder="1" applyAlignment="1">
      <alignment vertical="center" wrapText="1"/>
    </xf>
    <xf numFmtId="43" fontId="7" fillId="0" borderId="4" xfId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43" fontId="8" fillId="0" borderId="4" xfId="1" applyFont="1" applyBorder="1" applyAlignment="1">
      <alignment vertical="center" wrapText="1"/>
    </xf>
    <xf numFmtId="43" fontId="8" fillId="0" borderId="4" xfId="1" applyFont="1" applyBorder="1" applyAlignment="1">
      <alignment horizontal="right" vertical="center" wrapText="1"/>
    </xf>
    <xf numFmtId="0" fontId="2" fillId="0" borderId="0" xfId="0" applyFont="1" applyAlignment="1">
      <alignment horizontal="centerContinuous"/>
    </xf>
    <xf numFmtId="43" fontId="0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2" borderId="2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sqref="A1:F62"/>
    </sheetView>
  </sheetViews>
  <sheetFormatPr baseColWidth="10" defaultRowHeight="15" x14ac:dyDescent="0.25"/>
  <cols>
    <col min="1" max="1" width="65.5703125" customWidth="1"/>
    <col min="2" max="2" width="14.85546875" style="6" customWidth="1"/>
    <col min="3" max="4" width="13.5703125" style="6" customWidth="1"/>
    <col min="5" max="5" width="12.42578125" customWidth="1"/>
    <col min="7" max="7" width="11.42578125" style="6"/>
  </cols>
  <sheetData>
    <row r="1" spans="1:6" x14ac:dyDescent="0.25">
      <c r="A1" s="21" t="s">
        <v>73</v>
      </c>
      <c r="B1" s="22"/>
      <c r="C1" s="22"/>
      <c r="D1" s="22"/>
      <c r="E1" s="23"/>
      <c r="F1" s="23"/>
    </row>
    <row r="2" spans="1:6" ht="15.75" thickBot="1" x14ac:dyDescent="0.3"/>
    <row r="3" spans="1:6" ht="15.75" thickBot="1" x14ac:dyDescent="0.3">
      <c r="A3" s="1" t="s">
        <v>0</v>
      </c>
      <c r="B3" s="7" t="s">
        <v>1</v>
      </c>
      <c r="C3" s="7" t="s">
        <v>74</v>
      </c>
      <c r="D3" s="7" t="s">
        <v>77</v>
      </c>
      <c r="E3" s="24" t="s">
        <v>75</v>
      </c>
      <c r="F3" s="24" t="s">
        <v>76</v>
      </c>
    </row>
    <row r="4" spans="1:6" ht="15" customHeight="1" thickBot="1" x14ac:dyDescent="0.3">
      <c r="A4" s="2" t="s">
        <v>2</v>
      </c>
      <c r="B4" s="8">
        <f>+B5+B6</f>
        <v>12071.8</v>
      </c>
      <c r="C4" s="11">
        <v>7871.8</v>
      </c>
      <c r="D4" s="11"/>
      <c r="E4" s="11">
        <v>12071.8</v>
      </c>
      <c r="F4" s="11">
        <f>+F5+F6</f>
        <v>9421.8000000000011</v>
      </c>
    </row>
    <row r="5" spans="1:6" ht="15" customHeight="1" thickBot="1" x14ac:dyDescent="0.3">
      <c r="A5" s="3" t="s">
        <v>3</v>
      </c>
      <c r="B5" s="9">
        <v>11800</v>
      </c>
      <c r="C5" s="12">
        <v>7694.6</v>
      </c>
      <c r="D5" s="12"/>
      <c r="E5" s="12"/>
      <c r="F5" s="12">
        <v>9144.6</v>
      </c>
    </row>
    <row r="6" spans="1:6" ht="15" customHeight="1" thickBot="1" x14ac:dyDescent="0.3">
      <c r="A6" s="3" t="s">
        <v>4</v>
      </c>
      <c r="B6" s="9">
        <v>271.8</v>
      </c>
      <c r="C6" s="12">
        <v>177.2</v>
      </c>
      <c r="D6" s="12"/>
      <c r="E6" s="12"/>
      <c r="F6" s="12">
        <v>277.2</v>
      </c>
    </row>
    <row r="7" spans="1:6" ht="15" customHeight="1" thickBot="1" x14ac:dyDescent="0.3">
      <c r="A7" s="3"/>
      <c r="B7" s="9"/>
      <c r="C7" s="12"/>
      <c r="D7" s="12"/>
      <c r="E7" s="12"/>
      <c r="F7" s="12"/>
    </row>
    <row r="8" spans="1:6" ht="15" customHeight="1" thickBot="1" x14ac:dyDescent="0.3">
      <c r="A8" s="2" t="s">
        <v>72</v>
      </c>
      <c r="B8" s="8">
        <v>3271.8</v>
      </c>
      <c r="C8" s="11">
        <v>0</v>
      </c>
      <c r="D8" s="11">
        <v>4000</v>
      </c>
      <c r="E8" s="11">
        <v>3271.8</v>
      </c>
      <c r="F8" s="11">
        <v>2000</v>
      </c>
    </row>
    <row r="9" spans="1:6" ht="15" customHeight="1" thickBot="1" x14ac:dyDescent="0.3">
      <c r="A9" s="3"/>
      <c r="B9" s="9"/>
      <c r="C9" s="12"/>
      <c r="D9" s="12"/>
      <c r="E9" s="12"/>
      <c r="F9" s="12"/>
    </row>
    <row r="10" spans="1:6" ht="15" customHeight="1" thickBot="1" x14ac:dyDescent="0.3">
      <c r="A10" s="2" t="s">
        <v>5</v>
      </c>
      <c r="B10" s="8">
        <f>SUM(B11:B21)</f>
        <v>16764.099999999999</v>
      </c>
      <c r="C10" s="11">
        <v>12583.3</v>
      </c>
      <c r="D10" s="8">
        <f t="shared" ref="D10:E10" si="0">SUM(D11:D21)</f>
        <v>17851.400000000001</v>
      </c>
      <c r="E10" s="8">
        <f t="shared" si="0"/>
        <v>14818.2</v>
      </c>
      <c r="F10" s="8">
        <f>SUM(F11:F21)</f>
        <v>15063.3</v>
      </c>
    </row>
    <row r="11" spans="1:6" ht="15" customHeight="1" thickBot="1" x14ac:dyDescent="0.3">
      <c r="A11" s="3" t="s">
        <v>6</v>
      </c>
      <c r="B11" s="9">
        <v>515.9</v>
      </c>
      <c r="C11" s="12">
        <v>297.60000000000002</v>
      </c>
      <c r="D11" s="12"/>
      <c r="E11" s="12">
        <v>515.9</v>
      </c>
      <c r="F11" s="12">
        <v>567.6</v>
      </c>
    </row>
    <row r="12" spans="1:6" ht="15" customHeight="1" thickBot="1" x14ac:dyDescent="0.3">
      <c r="A12" s="3" t="s">
        <v>7</v>
      </c>
      <c r="B12" s="9">
        <v>4122</v>
      </c>
      <c r="C12" s="12">
        <v>3616.6</v>
      </c>
      <c r="D12" s="12"/>
      <c r="E12" s="12">
        <v>4122</v>
      </c>
      <c r="F12" s="12">
        <v>3666.6</v>
      </c>
    </row>
    <row r="13" spans="1:6" ht="15" customHeight="1" thickBot="1" x14ac:dyDescent="0.3">
      <c r="A13" s="3" t="s">
        <v>8</v>
      </c>
      <c r="B13" s="9">
        <v>900</v>
      </c>
      <c r="C13" s="12">
        <v>789.7</v>
      </c>
      <c r="D13" s="12"/>
      <c r="E13" s="12"/>
      <c r="F13" s="12">
        <v>789.7</v>
      </c>
    </row>
    <row r="14" spans="1:6" ht="15" customHeight="1" thickBot="1" x14ac:dyDescent="0.3">
      <c r="A14" s="15" t="s">
        <v>9</v>
      </c>
      <c r="B14" s="16">
        <f>500+1100</f>
        <v>1600</v>
      </c>
      <c r="C14" s="17">
        <v>956.9</v>
      </c>
      <c r="D14" s="17">
        <v>4956</v>
      </c>
      <c r="E14" s="12">
        <v>1300</v>
      </c>
      <c r="F14" s="12">
        <v>1206.9000000000001</v>
      </c>
    </row>
    <row r="15" spans="1:6" ht="15" customHeight="1" thickBot="1" x14ac:dyDescent="0.3">
      <c r="A15" s="3" t="s">
        <v>10</v>
      </c>
      <c r="B15" s="9">
        <v>1400</v>
      </c>
      <c r="C15" s="12">
        <v>895.3</v>
      </c>
      <c r="D15" s="12">
        <v>2895.3</v>
      </c>
      <c r="E15" s="12">
        <v>1400</v>
      </c>
      <c r="F15" s="12">
        <v>1195.3</v>
      </c>
    </row>
    <row r="16" spans="1:6" ht="15" customHeight="1" thickBot="1" x14ac:dyDescent="0.3">
      <c r="A16" s="3" t="s">
        <v>11</v>
      </c>
      <c r="B16" s="9">
        <v>516</v>
      </c>
      <c r="C16" s="12">
        <v>308.60000000000002</v>
      </c>
      <c r="D16" s="12">
        <v>1308.5999999999999</v>
      </c>
      <c r="E16" s="12">
        <v>516</v>
      </c>
      <c r="F16" s="12">
        <v>308.60000000000002</v>
      </c>
    </row>
    <row r="17" spans="1:6" ht="15" customHeight="1" thickBot="1" x14ac:dyDescent="0.3">
      <c r="A17" s="3" t="s">
        <v>12</v>
      </c>
      <c r="B17" s="9">
        <v>730.6</v>
      </c>
      <c r="C17" s="12">
        <v>569.70000000000005</v>
      </c>
      <c r="D17" s="12"/>
      <c r="E17" s="12">
        <v>1100</v>
      </c>
      <c r="F17" s="12">
        <v>729.7</v>
      </c>
    </row>
    <row r="18" spans="1:6" ht="15" customHeight="1" thickBot="1" x14ac:dyDescent="0.3">
      <c r="A18" s="3" t="s">
        <v>13</v>
      </c>
      <c r="B18" s="9">
        <v>1654.3</v>
      </c>
      <c r="C18" s="12">
        <v>700</v>
      </c>
      <c r="D18" s="12">
        <v>1700</v>
      </c>
      <c r="E18" s="12">
        <v>2200</v>
      </c>
      <c r="F18" s="12">
        <v>1850</v>
      </c>
    </row>
    <row r="19" spans="1:6" ht="15" customHeight="1" thickBot="1" x14ac:dyDescent="0.3">
      <c r="A19" s="3" t="s">
        <v>14</v>
      </c>
      <c r="B19" s="9">
        <v>760</v>
      </c>
      <c r="C19" s="12">
        <v>454.5</v>
      </c>
      <c r="D19" s="12">
        <v>1454.5</v>
      </c>
      <c r="E19" s="12">
        <v>760</v>
      </c>
      <c r="F19" s="12">
        <v>754.5</v>
      </c>
    </row>
    <row r="20" spans="1:6" ht="15" customHeight="1" thickBot="1" x14ac:dyDescent="0.3">
      <c r="A20" s="3" t="s">
        <v>15</v>
      </c>
      <c r="B20" s="9">
        <v>1661</v>
      </c>
      <c r="C20" s="12">
        <v>1457.4</v>
      </c>
      <c r="D20" s="12"/>
      <c r="E20" s="13"/>
      <c r="F20" s="20">
        <v>1457.4</v>
      </c>
    </row>
    <row r="21" spans="1:6" ht="15" customHeight="1" thickBot="1" x14ac:dyDescent="0.3">
      <c r="A21" s="15" t="s">
        <v>16</v>
      </c>
      <c r="B21" s="16">
        <v>2904.3</v>
      </c>
      <c r="C21" s="17">
        <v>2537</v>
      </c>
      <c r="D21" s="17">
        <v>5537</v>
      </c>
      <c r="E21" s="12">
        <v>2904.3</v>
      </c>
      <c r="F21" s="12">
        <v>2537</v>
      </c>
    </row>
    <row r="22" spans="1:6" ht="15" customHeight="1" thickBot="1" x14ac:dyDescent="0.3">
      <c r="A22" s="4"/>
      <c r="B22" s="10"/>
      <c r="C22" s="13"/>
      <c r="D22" s="13"/>
      <c r="E22" s="13"/>
      <c r="F22" s="13"/>
    </row>
    <row r="23" spans="1:6" ht="15" customHeight="1" thickBot="1" x14ac:dyDescent="0.3">
      <c r="A23" s="2" t="s">
        <v>17</v>
      </c>
      <c r="B23" s="8">
        <f>SUM(B24:B29)</f>
        <v>22259.599999999999</v>
      </c>
      <c r="C23" s="11">
        <v>15348.9</v>
      </c>
      <c r="D23" s="8">
        <f>SUM(D24:D29)</f>
        <v>7526.9</v>
      </c>
      <c r="E23" s="8">
        <f t="shared" ref="E23:F23" si="1">SUM(E24:E29)</f>
        <v>21131.800000000003</v>
      </c>
      <c r="F23" s="8">
        <f t="shared" si="1"/>
        <v>16448</v>
      </c>
    </row>
    <row r="24" spans="1:6" ht="15" customHeight="1" thickBot="1" x14ac:dyDescent="0.3">
      <c r="A24" s="15" t="s">
        <v>18</v>
      </c>
      <c r="B24" s="16">
        <f>900+1500</f>
        <v>2400</v>
      </c>
      <c r="C24" s="17">
        <v>1654.9</v>
      </c>
      <c r="D24" s="17"/>
      <c r="E24" s="12">
        <v>1700</v>
      </c>
      <c r="F24" s="12">
        <v>1654.9</v>
      </c>
    </row>
    <row r="25" spans="1:6" ht="15" customHeight="1" thickBot="1" x14ac:dyDescent="0.3">
      <c r="A25" s="15" t="s">
        <v>19</v>
      </c>
      <c r="B25" s="16">
        <v>1700</v>
      </c>
      <c r="C25" s="17">
        <v>1172.2</v>
      </c>
      <c r="D25" s="17"/>
      <c r="E25" s="12">
        <v>1272.2</v>
      </c>
      <c r="F25" s="12">
        <v>1172.2</v>
      </c>
    </row>
    <row r="26" spans="1:6" ht="15" customHeight="1" thickBot="1" x14ac:dyDescent="0.3">
      <c r="A26" s="3" t="s">
        <v>20</v>
      </c>
      <c r="B26" s="9">
        <v>3250</v>
      </c>
      <c r="C26" s="12">
        <v>2141</v>
      </c>
      <c r="D26" s="12">
        <v>3941</v>
      </c>
      <c r="E26" s="12">
        <v>3250</v>
      </c>
      <c r="F26" s="12">
        <v>2591</v>
      </c>
    </row>
    <row r="27" spans="1:6" ht="15" customHeight="1" thickBot="1" x14ac:dyDescent="0.3">
      <c r="A27" s="15" t="s">
        <v>21</v>
      </c>
      <c r="B27" s="16">
        <v>2300</v>
      </c>
      <c r="C27" s="17">
        <v>1585.9</v>
      </c>
      <c r="D27" s="17">
        <v>3585.9</v>
      </c>
      <c r="E27" s="17">
        <v>2300</v>
      </c>
      <c r="F27" s="17">
        <v>1985.9</v>
      </c>
    </row>
    <row r="28" spans="1:6" ht="15" customHeight="1" thickBot="1" x14ac:dyDescent="0.3">
      <c r="A28" s="3" t="s">
        <v>22</v>
      </c>
      <c r="B28" s="9">
        <f>5888.6+6721</f>
        <v>12609.6</v>
      </c>
      <c r="C28" s="12">
        <v>8694.7999999999993</v>
      </c>
      <c r="D28" s="12"/>
      <c r="E28" s="12">
        <v>12609.6</v>
      </c>
      <c r="F28" s="12">
        <v>8944</v>
      </c>
    </row>
    <row r="29" spans="1:6" ht="15" customHeight="1" thickBot="1" x14ac:dyDescent="0.3">
      <c r="A29" s="15" t="s">
        <v>23</v>
      </c>
      <c r="B29" s="16">
        <v>0</v>
      </c>
      <c r="C29" s="17">
        <v>100</v>
      </c>
      <c r="D29" s="17"/>
      <c r="E29" s="13"/>
      <c r="F29" s="17">
        <v>100</v>
      </c>
    </row>
    <row r="30" spans="1:6" ht="15" customHeight="1" thickBot="1" x14ac:dyDescent="0.3">
      <c r="A30" s="3"/>
      <c r="B30" s="9"/>
      <c r="C30" s="12"/>
      <c r="D30" s="12"/>
      <c r="E30" s="13"/>
      <c r="F30" s="13"/>
    </row>
    <row r="31" spans="1:6" ht="15" customHeight="1" thickBot="1" x14ac:dyDescent="0.3">
      <c r="A31" s="2" t="s">
        <v>24</v>
      </c>
      <c r="B31" s="8">
        <f>SUM(B32:B36)+290</f>
        <v>2625.5</v>
      </c>
      <c r="C31" s="11">
        <v>1885.5</v>
      </c>
      <c r="D31" s="8">
        <f>SUM(D32:D36)</f>
        <v>1715.6</v>
      </c>
      <c r="E31" s="8">
        <f t="shared" ref="E31:F31" si="2">SUM(E32:E36)</f>
        <v>1895.5</v>
      </c>
      <c r="F31" s="8">
        <f t="shared" si="2"/>
        <v>2297.5</v>
      </c>
    </row>
    <row r="32" spans="1:6" ht="15" customHeight="1" thickBot="1" x14ac:dyDescent="0.3">
      <c r="A32" s="3" t="s">
        <v>25</v>
      </c>
      <c r="B32" s="9">
        <v>1895.5</v>
      </c>
      <c r="C32" s="12">
        <v>1515.6</v>
      </c>
      <c r="D32" s="12">
        <f>1515.6+200</f>
        <v>1715.6</v>
      </c>
      <c r="E32" s="12">
        <v>1895.5</v>
      </c>
      <c r="F32" s="20">
        <v>1915.6</v>
      </c>
    </row>
    <row r="33" spans="1:6" ht="15" customHeight="1" thickBot="1" x14ac:dyDescent="0.3">
      <c r="A33" s="15" t="s">
        <v>26</v>
      </c>
      <c r="B33" s="16">
        <v>90</v>
      </c>
      <c r="C33" s="17">
        <v>90</v>
      </c>
      <c r="D33" s="17"/>
      <c r="E33" s="12"/>
      <c r="F33" s="20">
        <v>90</v>
      </c>
    </row>
    <row r="34" spans="1:6" ht="15" customHeight="1" thickBot="1" x14ac:dyDescent="0.3">
      <c r="A34" s="3" t="s">
        <v>27</v>
      </c>
      <c r="B34" s="9">
        <v>250</v>
      </c>
      <c r="C34" s="12">
        <v>199.9</v>
      </c>
      <c r="D34" s="12"/>
      <c r="E34" s="13"/>
      <c r="F34" s="20">
        <v>199.9</v>
      </c>
    </row>
    <row r="35" spans="1:6" ht="15" customHeight="1" thickBot="1" x14ac:dyDescent="0.3">
      <c r="A35" s="3" t="s">
        <v>28</v>
      </c>
      <c r="B35" s="9">
        <v>40</v>
      </c>
      <c r="C35" s="12">
        <v>32</v>
      </c>
      <c r="D35" s="12"/>
      <c r="E35" s="13"/>
      <c r="F35" s="20">
        <v>32</v>
      </c>
    </row>
    <row r="36" spans="1:6" ht="15" customHeight="1" thickBot="1" x14ac:dyDescent="0.3">
      <c r="A36" s="3" t="s">
        <v>29</v>
      </c>
      <c r="B36" s="9">
        <v>60</v>
      </c>
      <c r="C36" s="12">
        <v>48</v>
      </c>
      <c r="D36" s="12"/>
      <c r="E36" s="12"/>
      <c r="F36" s="20">
        <v>60</v>
      </c>
    </row>
    <row r="37" spans="1:6" ht="15" customHeight="1" thickBot="1" x14ac:dyDescent="0.3">
      <c r="A37" s="4"/>
      <c r="B37" s="10"/>
      <c r="C37" s="13"/>
      <c r="D37" s="13"/>
      <c r="E37" s="13"/>
      <c r="F37" s="13"/>
    </row>
    <row r="38" spans="1:6" ht="15" customHeight="1" thickBot="1" x14ac:dyDescent="0.3">
      <c r="A38" s="2" t="s">
        <v>30</v>
      </c>
      <c r="B38" s="8">
        <f>SUM(B39:B43)</f>
        <v>5556.2</v>
      </c>
      <c r="C38" s="11">
        <v>2798.1</v>
      </c>
      <c r="D38" s="11">
        <f>SUM(D39:D43)</f>
        <v>4458.8999999999996</v>
      </c>
      <c r="E38" s="11">
        <f t="shared" ref="E38:F38" si="3">SUM(E39:E43)</f>
        <v>738.1</v>
      </c>
      <c r="F38" s="11">
        <f t="shared" si="3"/>
        <v>3098.1</v>
      </c>
    </row>
    <row r="39" spans="1:6" ht="15" customHeight="1" thickBot="1" x14ac:dyDescent="0.3">
      <c r="A39" s="15" t="s">
        <v>31</v>
      </c>
      <c r="B39" s="16">
        <f>200+170</f>
        <v>370</v>
      </c>
      <c r="C39" s="17">
        <v>186.3</v>
      </c>
      <c r="D39" s="17"/>
      <c r="E39" s="12">
        <v>386.3</v>
      </c>
      <c r="F39" s="12">
        <v>386.3</v>
      </c>
    </row>
    <row r="40" spans="1:6" ht="15" customHeight="1" thickBot="1" x14ac:dyDescent="0.3">
      <c r="A40" s="3" t="s">
        <v>32</v>
      </c>
      <c r="B40" s="9">
        <v>500</v>
      </c>
      <c r="C40" s="12">
        <v>251.8</v>
      </c>
      <c r="D40" s="12"/>
      <c r="E40" s="12">
        <v>351.8</v>
      </c>
      <c r="F40" s="12">
        <v>351.8</v>
      </c>
    </row>
    <row r="41" spans="1:6" ht="15" customHeight="1" thickBot="1" x14ac:dyDescent="0.3">
      <c r="A41" s="3" t="s">
        <v>33</v>
      </c>
      <c r="B41" s="9">
        <v>300</v>
      </c>
      <c r="C41" s="12">
        <v>151.1</v>
      </c>
      <c r="D41" s="12"/>
      <c r="E41" s="12"/>
      <c r="F41" s="12">
        <v>151.1</v>
      </c>
    </row>
    <row r="42" spans="1:6" ht="15" customHeight="1" thickBot="1" x14ac:dyDescent="0.3">
      <c r="A42" s="3" t="s">
        <v>34</v>
      </c>
      <c r="B42" s="9">
        <v>3986.2</v>
      </c>
      <c r="C42" s="12">
        <v>2007.5</v>
      </c>
      <c r="D42" s="12">
        <v>4007.5</v>
      </c>
      <c r="E42" s="13"/>
      <c r="F42" s="12">
        <v>2007.5</v>
      </c>
    </row>
    <row r="43" spans="1:6" ht="15" customHeight="1" thickBot="1" x14ac:dyDescent="0.3">
      <c r="A43" s="3" t="s">
        <v>35</v>
      </c>
      <c r="B43" s="9">
        <v>400</v>
      </c>
      <c r="C43" s="12">
        <v>201.4</v>
      </c>
      <c r="D43" s="12">
        <v>451.4</v>
      </c>
      <c r="E43" s="13"/>
      <c r="F43" s="12">
        <v>201.4</v>
      </c>
    </row>
    <row r="44" spans="1:6" ht="15" customHeight="1" thickBot="1" x14ac:dyDescent="0.3">
      <c r="A44" s="4"/>
      <c r="B44" s="10"/>
      <c r="C44" s="13"/>
      <c r="D44" s="13"/>
      <c r="E44" s="13"/>
      <c r="F44" s="13"/>
    </row>
    <row r="45" spans="1:6" ht="15" customHeight="1" thickBot="1" x14ac:dyDescent="0.3">
      <c r="A45" s="2" t="s">
        <v>36</v>
      </c>
      <c r="B45" s="8">
        <f>SUM(B46:B50)</f>
        <v>4908.3999999999996</v>
      </c>
      <c r="C45" s="11">
        <v>3758.5</v>
      </c>
      <c r="D45" s="11">
        <f>SUM(D46:D50)</f>
        <v>1500</v>
      </c>
      <c r="E45" s="11">
        <f t="shared" ref="E45:F45" si="4">SUM(E46:E50)</f>
        <v>2852.1</v>
      </c>
      <c r="F45" s="11">
        <f t="shared" si="4"/>
        <v>4278.3999999999996</v>
      </c>
    </row>
    <row r="46" spans="1:6" ht="15" customHeight="1" thickBot="1" x14ac:dyDescent="0.3">
      <c r="A46" s="3" t="s">
        <v>37</v>
      </c>
      <c r="B46" s="9">
        <f>650+752.1+200</f>
        <v>1602.1</v>
      </c>
      <c r="C46" s="12">
        <v>1226.7</v>
      </c>
      <c r="D46" s="12"/>
      <c r="E46" s="12">
        <v>1602.1</v>
      </c>
      <c r="F46" s="12">
        <v>1526.7</v>
      </c>
    </row>
    <row r="47" spans="1:6" ht="15" customHeight="1" thickBot="1" x14ac:dyDescent="0.3">
      <c r="A47" s="15" t="s">
        <v>38</v>
      </c>
      <c r="B47" s="16">
        <f>1258+460</f>
        <v>1718</v>
      </c>
      <c r="C47" s="17">
        <v>1315.5</v>
      </c>
      <c r="D47" s="17"/>
      <c r="E47" s="12"/>
      <c r="F47" s="12">
        <v>1315.5</v>
      </c>
    </row>
    <row r="48" spans="1:6" ht="15" customHeight="1" thickBot="1" x14ac:dyDescent="0.3">
      <c r="A48" s="3" t="s">
        <v>39</v>
      </c>
      <c r="B48" s="9">
        <v>47.3</v>
      </c>
      <c r="C48" s="12">
        <v>36.200000000000003</v>
      </c>
      <c r="D48" s="12"/>
      <c r="E48" s="12"/>
      <c r="F48" s="12">
        <v>36.200000000000003</v>
      </c>
    </row>
    <row r="49" spans="1:6" ht="15" customHeight="1" thickBot="1" x14ac:dyDescent="0.3">
      <c r="A49" s="3" t="s">
        <v>40</v>
      </c>
      <c r="B49" s="9">
        <v>1250</v>
      </c>
      <c r="C49" s="12">
        <v>957.1</v>
      </c>
      <c r="D49" s="12">
        <v>1500</v>
      </c>
      <c r="E49" s="12">
        <v>1250</v>
      </c>
      <c r="F49" s="12">
        <v>1177.0999999999999</v>
      </c>
    </row>
    <row r="50" spans="1:6" ht="15" customHeight="1" thickBot="1" x14ac:dyDescent="0.3">
      <c r="A50" s="3" t="s">
        <v>41</v>
      </c>
      <c r="B50" s="9">
        <v>291</v>
      </c>
      <c r="C50" s="12">
        <v>222.9</v>
      </c>
      <c r="D50" s="12"/>
      <c r="E50" s="12"/>
      <c r="F50" s="12">
        <v>222.9</v>
      </c>
    </row>
    <row r="51" spans="1:6" ht="15" customHeight="1" thickBot="1" x14ac:dyDescent="0.3">
      <c r="A51" s="4"/>
      <c r="B51" s="10"/>
      <c r="C51" s="13"/>
      <c r="D51" s="13"/>
      <c r="E51" s="13"/>
      <c r="F51" s="13"/>
    </row>
    <row r="52" spans="1:6" ht="15" customHeight="1" thickBot="1" x14ac:dyDescent="0.3">
      <c r="A52" s="2" t="s">
        <v>42</v>
      </c>
      <c r="B52" s="8">
        <v>4668</v>
      </c>
      <c r="C52" s="11">
        <v>4668</v>
      </c>
      <c r="D52" s="11">
        <v>5668</v>
      </c>
      <c r="E52" s="13"/>
      <c r="F52" s="11">
        <f>SUM(F53:F57)</f>
        <v>4667.8999999999996</v>
      </c>
    </row>
    <row r="53" spans="1:6" ht="15" customHeight="1" thickBot="1" x14ac:dyDescent="0.3">
      <c r="A53" s="18" t="s">
        <v>43</v>
      </c>
      <c r="B53" s="19"/>
      <c r="C53" s="20">
        <v>759.5</v>
      </c>
      <c r="D53" s="20"/>
      <c r="E53" s="20"/>
      <c r="F53" s="20">
        <v>759.5</v>
      </c>
    </row>
    <row r="54" spans="1:6" ht="15" customHeight="1" thickBot="1" x14ac:dyDescent="0.3">
      <c r="A54" s="15" t="s">
        <v>44</v>
      </c>
      <c r="B54" s="16">
        <v>400</v>
      </c>
      <c r="C54" s="17">
        <v>400</v>
      </c>
      <c r="D54" s="17"/>
      <c r="E54" s="12"/>
      <c r="F54" s="17">
        <v>400</v>
      </c>
    </row>
    <row r="55" spans="1:6" ht="15" customHeight="1" thickBot="1" x14ac:dyDescent="0.3">
      <c r="A55" s="3" t="s">
        <v>45</v>
      </c>
      <c r="B55" s="9"/>
      <c r="C55" s="12">
        <v>759.5</v>
      </c>
      <c r="D55" s="12"/>
      <c r="E55" s="12"/>
      <c r="F55" s="12">
        <v>759.5</v>
      </c>
    </row>
    <row r="56" spans="1:6" ht="15" customHeight="1" thickBot="1" x14ac:dyDescent="0.3">
      <c r="A56" s="3" t="s">
        <v>46</v>
      </c>
      <c r="B56" s="9">
        <v>1989.4</v>
      </c>
      <c r="C56" s="12">
        <v>1989.4</v>
      </c>
      <c r="D56" s="12"/>
      <c r="E56" s="12"/>
      <c r="F56" s="12">
        <v>1989.4</v>
      </c>
    </row>
    <row r="57" spans="1:6" ht="15" customHeight="1" thickBot="1" x14ac:dyDescent="0.3">
      <c r="A57" s="3" t="s">
        <v>47</v>
      </c>
      <c r="B57" s="9"/>
      <c r="C57" s="12">
        <v>759.5</v>
      </c>
      <c r="D57" s="12"/>
      <c r="E57" s="12"/>
      <c r="F57" s="12">
        <v>759.5</v>
      </c>
    </row>
    <row r="58" spans="1:6" ht="15" customHeight="1" thickBot="1" x14ac:dyDescent="0.3">
      <c r="A58" s="4"/>
      <c r="B58" s="10"/>
      <c r="C58" s="13"/>
      <c r="D58" s="13"/>
      <c r="E58" s="13"/>
      <c r="F58" s="13"/>
    </row>
    <row r="59" spans="1:6" ht="15" customHeight="1" thickBot="1" x14ac:dyDescent="0.3">
      <c r="A59" s="2" t="s">
        <v>48</v>
      </c>
      <c r="B59" s="8">
        <f>+B60+B61</f>
        <v>185.2</v>
      </c>
      <c r="C59" s="11">
        <v>185.2</v>
      </c>
      <c r="D59" s="11"/>
      <c r="E59" s="13"/>
      <c r="F59" s="11">
        <f>+F60+F61</f>
        <v>185.2</v>
      </c>
    </row>
    <row r="60" spans="1:6" ht="15" customHeight="1" thickBot="1" x14ac:dyDescent="0.3">
      <c r="A60" s="3" t="s">
        <v>49</v>
      </c>
      <c r="B60" s="9">
        <v>12.7</v>
      </c>
      <c r="C60" s="12">
        <v>12.7</v>
      </c>
      <c r="D60" s="12"/>
      <c r="E60" s="12"/>
      <c r="F60" s="12">
        <v>12.7</v>
      </c>
    </row>
    <row r="61" spans="1:6" ht="15" customHeight="1" thickBot="1" x14ac:dyDescent="0.3">
      <c r="A61" s="3" t="s">
        <v>50</v>
      </c>
      <c r="B61" s="9">
        <v>172.5</v>
      </c>
      <c r="C61" s="12">
        <v>172.5</v>
      </c>
      <c r="D61" s="12"/>
      <c r="E61" s="12"/>
      <c r="F61" s="12">
        <v>172.5</v>
      </c>
    </row>
    <row r="62" spans="1:6" ht="15" customHeight="1" thickBot="1" x14ac:dyDescent="0.3">
      <c r="A62" s="4"/>
      <c r="B62" s="10"/>
      <c r="C62" s="13"/>
      <c r="D62" s="13"/>
      <c r="E62" s="13"/>
      <c r="F62" s="13"/>
    </row>
    <row r="63" spans="1:6" ht="15" customHeight="1" thickBot="1" x14ac:dyDescent="0.3">
      <c r="A63" s="2" t="s">
        <v>51</v>
      </c>
      <c r="B63" s="8">
        <v>48.5</v>
      </c>
      <c r="C63" s="11">
        <v>48.5</v>
      </c>
      <c r="D63" s="11"/>
      <c r="E63" s="13"/>
      <c r="F63" s="11">
        <f>+F64+F65</f>
        <v>48.5</v>
      </c>
    </row>
    <row r="64" spans="1:6" ht="15" customHeight="1" thickBot="1" x14ac:dyDescent="0.3">
      <c r="A64" s="3" t="s">
        <v>52</v>
      </c>
      <c r="B64" s="9"/>
      <c r="C64" s="12">
        <v>37</v>
      </c>
      <c r="D64" s="12"/>
      <c r="E64" s="12"/>
      <c r="F64" s="12">
        <v>37</v>
      </c>
    </row>
    <row r="65" spans="1:6" ht="15" customHeight="1" thickBot="1" x14ac:dyDescent="0.3">
      <c r="A65" s="3" t="s">
        <v>51</v>
      </c>
      <c r="B65" s="9"/>
      <c r="C65" s="12">
        <v>11.5</v>
      </c>
      <c r="D65" s="12"/>
      <c r="E65" s="12"/>
      <c r="F65" s="12">
        <v>11.5</v>
      </c>
    </row>
    <row r="66" spans="1:6" ht="15" customHeight="1" thickBot="1" x14ac:dyDescent="0.3">
      <c r="A66" s="3"/>
      <c r="B66" s="9"/>
      <c r="C66" s="12"/>
      <c r="D66" s="12"/>
      <c r="E66" s="12"/>
      <c r="F66" s="12"/>
    </row>
    <row r="67" spans="1:6" ht="15" customHeight="1" thickBot="1" x14ac:dyDescent="0.3">
      <c r="A67" s="2" t="s">
        <v>53</v>
      </c>
      <c r="B67" s="8">
        <v>5886.1</v>
      </c>
      <c r="C67" s="11">
        <v>5886.1</v>
      </c>
      <c r="D67" s="11"/>
      <c r="E67" s="13"/>
      <c r="F67" s="11">
        <f>SUM(F68:F72)</f>
        <v>5886.1</v>
      </c>
    </row>
    <row r="68" spans="1:6" ht="15" customHeight="1" thickBot="1" x14ac:dyDescent="0.3">
      <c r="A68" s="3" t="s">
        <v>54</v>
      </c>
      <c r="B68" s="9"/>
      <c r="C68" s="12">
        <v>1337.1</v>
      </c>
      <c r="D68" s="12"/>
      <c r="E68" s="13"/>
      <c r="F68" s="12">
        <v>1337.1</v>
      </c>
    </row>
    <row r="69" spans="1:6" ht="15" customHeight="1" thickBot="1" x14ac:dyDescent="0.3">
      <c r="A69" s="3" t="s">
        <v>55</v>
      </c>
      <c r="B69" s="9"/>
      <c r="C69" s="12">
        <v>107.9</v>
      </c>
      <c r="D69" s="12"/>
      <c r="E69" s="13"/>
      <c r="F69" s="12">
        <v>107.9</v>
      </c>
    </row>
    <row r="70" spans="1:6" ht="17.25" customHeight="1" thickBot="1" x14ac:dyDescent="0.3">
      <c r="A70" s="3" t="s">
        <v>56</v>
      </c>
      <c r="B70" s="9"/>
      <c r="C70" s="12">
        <v>1256.8</v>
      </c>
      <c r="D70" s="12"/>
      <c r="E70" s="13"/>
      <c r="F70" s="12">
        <v>1256.8</v>
      </c>
    </row>
    <row r="71" spans="1:6" ht="15" customHeight="1" thickBot="1" x14ac:dyDescent="0.3">
      <c r="A71" s="3" t="s">
        <v>57</v>
      </c>
      <c r="B71" s="9"/>
      <c r="C71" s="12">
        <v>512.79999999999995</v>
      </c>
      <c r="D71" s="12"/>
      <c r="E71" s="13"/>
      <c r="F71" s="12">
        <v>512.79999999999995</v>
      </c>
    </row>
    <row r="72" spans="1:6" ht="15" customHeight="1" thickBot="1" x14ac:dyDescent="0.3">
      <c r="A72" s="3" t="s">
        <v>58</v>
      </c>
      <c r="B72" s="9"/>
      <c r="C72" s="12">
        <v>2671.5</v>
      </c>
      <c r="D72" s="12"/>
      <c r="E72" s="13"/>
      <c r="F72" s="12">
        <v>2671.5</v>
      </c>
    </row>
    <row r="73" spans="1:6" ht="15" customHeight="1" thickBot="1" x14ac:dyDescent="0.3">
      <c r="A73" s="3"/>
      <c r="B73" s="9"/>
      <c r="C73" s="12"/>
      <c r="D73" s="12"/>
      <c r="E73" s="12"/>
      <c r="F73" s="12"/>
    </row>
    <row r="74" spans="1:6" ht="15" customHeight="1" thickBot="1" x14ac:dyDescent="0.3">
      <c r="A74" s="2" t="s">
        <v>59</v>
      </c>
      <c r="B74" s="8">
        <v>7124.5</v>
      </c>
      <c r="C74" s="11">
        <v>7124.5</v>
      </c>
      <c r="D74" s="11"/>
      <c r="E74" s="12"/>
      <c r="F74" s="11">
        <f>SUM(F75:F85)</f>
        <v>7124.5</v>
      </c>
    </row>
    <row r="75" spans="1:6" ht="15" customHeight="1" thickBot="1" x14ac:dyDescent="0.3">
      <c r="A75" s="3" t="s">
        <v>60</v>
      </c>
      <c r="B75" s="9"/>
      <c r="C75" s="12">
        <v>247.9</v>
      </c>
      <c r="D75" s="12"/>
      <c r="E75" s="12"/>
      <c r="F75" s="12">
        <v>247.9</v>
      </c>
    </row>
    <row r="76" spans="1:6" ht="15" customHeight="1" thickBot="1" x14ac:dyDescent="0.3">
      <c r="A76" s="3" t="s">
        <v>61</v>
      </c>
      <c r="B76" s="9"/>
      <c r="C76" s="12">
        <v>13.3</v>
      </c>
      <c r="D76" s="12"/>
      <c r="E76" s="12"/>
      <c r="F76" s="12">
        <v>13.3</v>
      </c>
    </row>
    <row r="77" spans="1:6" ht="15" customHeight="1" thickBot="1" x14ac:dyDescent="0.3">
      <c r="A77" s="3" t="s">
        <v>62</v>
      </c>
      <c r="B77" s="9"/>
      <c r="C77" s="12">
        <v>854.4</v>
      </c>
      <c r="D77" s="12"/>
      <c r="E77" s="12"/>
      <c r="F77" s="12">
        <v>854.4</v>
      </c>
    </row>
    <row r="78" spans="1:6" ht="15" customHeight="1" thickBot="1" x14ac:dyDescent="0.3">
      <c r="A78" s="3" t="s">
        <v>63</v>
      </c>
      <c r="B78" s="9"/>
      <c r="C78" s="12">
        <v>65.900000000000006</v>
      </c>
      <c r="D78" s="12"/>
      <c r="E78" s="12"/>
      <c r="F78" s="12">
        <v>65.900000000000006</v>
      </c>
    </row>
    <row r="79" spans="1:6" ht="15" customHeight="1" thickBot="1" x14ac:dyDescent="0.3">
      <c r="A79" s="3" t="s">
        <v>64</v>
      </c>
      <c r="B79" s="9"/>
      <c r="C79" s="12">
        <v>3623.2</v>
      </c>
      <c r="D79" s="12"/>
      <c r="E79" s="12"/>
      <c r="F79" s="12">
        <v>3623.2</v>
      </c>
    </row>
    <row r="80" spans="1:6" ht="15" customHeight="1" thickBot="1" x14ac:dyDescent="0.3">
      <c r="A80" s="3" t="s">
        <v>65</v>
      </c>
      <c r="B80" s="9"/>
      <c r="C80" s="12">
        <v>8.6</v>
      </c>
      <c r="D80" s="12"/>
      <c r="E80" s="12"/>
      <c r="F80" s="12">
        <v>8.6</v>
      </c>
    </row>
    <row r="81" spans="1:6" ht="15" customHeight="1" thickBot="1" x14ac:dyDescent="0.3">
      <c r="A81" s="3" t="s">
        <v>66</v>
      </c>
      <c r="B81" s="9"/>
      <c r="C81" s="12">
        <v>246.9</v>
      </c>
      <c r="D81" s="12"/>
      <c r="E81" s="12"/>
      <c r="F81" s="12">
        <v>246.9</v>
      </c>
    </row>
    <row r="82" spans="1:6" ht="15" customHeight="1" thickBot="1" x14ac:dyDescent="0.3">
      <c r="A82" s="3" t="s">
        <v>67</v>
      </c>
      <c r="B82" s="9"/>
      <c r="C82" s="12">
        <v>27.4</v>
      </c>
      <c r="D82" s="12"/>
      <c r="E82" s="12"/>
      <c r="F82" s="12">
        <v>27.4</v>
      </c>
    </row>
    <row r="83" spans="1:6" ht="15" customHeight="1" thickBot="1" x14ac:dyDescent="0.3">
      <c r="A83" s="3" t="s">
        <v>68</v>
      </c>
      <c r="B83" s="9"/>
      <c r="C83" s="12">
        <v>1886.9</v>
      </c>
      <c r="D83" s="12"/>
      <c r="E83" s="12"/>
      <c r="F83" s="12">
        <v>1886.9</v>
      </c>
    </row>
    <row r="84" spans="1:6" ht="15" customHeight="1" thickBot="1" x14ac:dyDescent="0.3">
      <c r="A84" s="3" t="s">
        <v>69</v>
      </c>
      <c r="B84" s="9"/>
      <c r="C84" s="12">
        <v>107.9</v>
      </c>
      <c r="D84" s="12"/>
      <c r="E84" s="12"/>
      <c r="F84" s="12">
        <v>107.9</v>
      </c>
    </row>
    <row r="85" spans="1:6" ht="15" customHeight="1" thickBot="1" x14ac:dyDescent="0.3">
      <c r="A85" s="3" t="s">
        <v>70</v>
      </c>
      <c r="B85" s="9"/>
      <c r="C85" s="12">
        <v>42.1</v>
      </c>
      <c r="D85" s="12"/>
      <c r="E85" s="12"/>
      <c r="F85" s="12">
        <v>42.1</v>
      </c>
    </row>
    <row r="86" spans="1:6" ht="15" customHeight="1" thickBot="1" x14ac:dyDescent="0.3">
      <c r="A86" s="5" t="s">
        <v>71</v>
      </c>
      <c r="B86" s="14">
        <f>+B74+B67+B63+B59+B52+B45+B38+B31+B23+B10+B8+B4</f>
        <v>85369.700000000012</v>
      </c>
      <c r="C86" s="14">
        <f>+C74+C67+C63+C59+C52+C45+C38+C31+C23+C10+C8+C4</f>
        <v>62158.400000000009</v>
      </c>
      <c r="D86" s="14"/>
      <c r="E86" s="25"/>
      <c r="F86" s="14">
        <f>+F74+F67+F63+F59+F52+F45+F38+F31+F23+F10+F8+F4</f>
        <v>70519.3</v>
      </c>
    </row>
    <row r="87" spans="1:6" ht="15" customHeight="1" x14ac:dyDescent="0.25">
      <c r="E87" s="6"/>
      <c r="F87" s="6"/>
    </row>
    <row r="88" spans="1:6" ht="15" customHeight="1" x14ac:dyDescent="0.25">
      <c r="E88" s="6"/>
      <c r="F88" s="6"/>
    </row>
    <row r="89" spans="1:6" ht="15" customHeight="1" x14ac:dyDescent="0.25">
      <c r="E89" s="6"/>
      <c r="F89" s="6"/>
    </row>
    <row r="90" spans="1:6" ht="15" customHeight="1" x14ac:dyDescent="0.25">
      <c r="E90" s="6"/>
      <c r="F90" s="6"/>
    </row>
    <row r="91" spans="1:6" ht="15" customHeight="1" x14ac:dyDescent="0.25">
      <c r="E91" s="6"/>
      <c r="F91" s="6"/>
    </row>
    <row r="92" spans="1:6" ht="15" customHeight="1" x14ac:dyDescent="0.25">
      <c r="E92" s="6"/>
      <c r="F92" s="6"/>
    </row>
    <row r="93" spans="1:6" ht="15" customHeight="1" x14ac:dyDescent="0.25">
      <c r="E93" s="6"/>
      <c r="F93" s="6"/>
    </row>
    <row r="94" spans="1:6" ht="15" customHeight="1" x14ac:dyDescent="0.25">
      <c r="E94" s="6"/>
      <c r="F94" s="6"/>
    </row>
    <row r="95" spans="1:6" ht="15" customHeight="1" x14ac:dyDescent="0.25">
      <c r="E95" s="6"/>
      <c r="F95" s="6"/>
    </row>
    <row r="96" spans="1:6" ht="15" customHeight="1" x14ac:dyDescent="0.25">
      <c r="E96" s="6"/>
      <c r="F96" s="6"/>
    </row>
    <row r="97" spans="5:6" ht="15" customHeight="1" x14ac:dyDescent="0.25">
      <c r="E97" s="6"/>
      <c r="F97" s="6"/>
    </row>
    <row r="98" spans="5:6" ht="15" customHeight="1" x14ac:dyDescent="0.25">
      <c r="E98" s="6"/>
      <c r="F98" s="6"/>
    </row>
    <row r="99" spans="5:6" ht="15" customHeight="1" x14ac:dyDescent="0.25">
      <c r="E99" s="6"/>
      <c r="F99" s="6"/>
    </row>
    <row r="100" spans="5:6" ht="15" customHeight="1" x14ac:dyDescent="0.25">
      <c r="E100" s="6"/>
      <c r="F100" s="6"/>
    </row>
    <row r="101" spans="5:6" ht="15" customHeight="1" x14ac:dyDescent="0.25">
      <c r="E101" s="6"/>
      <c r="F101" s="6"/>
    </row>
    <row r="102" spans="5:6" ht="15" customHeight="1" x14ac:dyDescent="0.25">
      <c r="E102" s="6"/>
      <c r="F102" s="6"/>
    </row>
    <row r="103" spans="5:6" ht="15" customHeight="1" x14ac:dyDescent="0.25">
      <c r="E103" s="6"/>
      <c r="F103" s="6"/>
    </row>
    <row r="104" spans="5:6" ht="15" customHeight="1" x14ac:dyDescent="0.25">
      <c r="E104" s="6"/>
      <c r="F104" s="6"/>
    </row>
    <row r="105" spans="5:6" ht="15" customHeight="1" x14ac:dyDescent="0.25">
      <c r="E105" s="6"/>
      <c r="F105" s="6"/>
    </row>
    <row r="106" spans="5:6" ht="15" customHeight="1" x14ac:dyDescent="0.25">
      <c r="E106" s="6"/>
      <c r="F106" s="6"/>
    </row>
    <row r="107" spans="5:6" ht="15" customHeight="1" x14ac:dyDescent="0.25">
      <c r="E107" s="6"/>
      <c r="F107" s="6"/>
    </row>
    <row r="108" spans="5:6" ht="15" customHeight="1" x14ac:dyDescent="0.25">
      <c r="E108" s="6"/>
      <c r="F108" s="6"/>
    </row>
    <row r="109" spans="5:6" ht="15" customHeight="1" x14ac:dyDescent="0.25">
      <c r="E109" s="6"/>
      <c r="F109" s="6"/>
    </row>
    <row r="110" spans="5:6" ht="15" customHeight="1" x14ac:dyDescent="0.25">
      <c r="E110" s="6"/>
      <c r="F110" s="6"/>
    </row>
    <row r="111" spans="5:6" ht="15" customHeight="1" x14ac:dyDescent="0.25">
      <c r="E111" s="6"/>
      <c r="F111" s="6"/>
    </row>
    <row r="112" spans="5:6" ht="15" customHeight="1" x14ac:dyDescent="0.25">
      <c r="E112" s="6"/>
      <c r="F112" s="6"/>
    </row>
    <row r="113" spans="5:6" ht="15" customHeight="1" x14ac:dyDescent="0.25">
      <c r="E113" s="6"/>
      <c r="F113" s="6"/>
    </row>
    <row r="114" spans="5:6" ht="15" customHeight="1" x14ac:dyDescent="0.25">
      <c r="E114" s="6"/>
      <c r="F114" s="6"/>
    </row>
    <row r="115" spans="5:6" ht="15" customHeight="1" x14ac:dyDescent="0.25"/>
    <row r="116" spans="5:6" ht="15" customHeight="1" x14ac:dyDescent="0.25"/>
    <row r="117" spans="5:6" ht="15" customHeight="1" x14ac:dyDescent="0.25"/>
    <row r="118" spans="5:6" ht="15" customHeight="1" x14ac:dyDescent="0.25"/>
  </sheetData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E1599B1F5B444AAB10EE0F9E153DC5" ma:contentTypeVersion="3" ma:contentTypeDescription="Crear nuevo documento." ma:contentTypeScope="" ma:versionID="fcdaf6e40636e1a0c9132a27fffd587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1bcb535b4ead5df1266620b62cc870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CF4B6C-7F67-4094-A551-82FD05FB6B1E}"/>
</file>

<file path=customXml/itemProps2.xml><?xml version="1.0" encoding="utf-8"?>
<ds:datastoreItem xmlns:ds="http://schemas.openxmlformats.org/officeDocument/2006/customXml" ds:itemID="{4730AF65-F2BB-40DE-9455-022FF66EC66B}"/>
</file>

<file path=customXml/itemProps3.xml><?xml version="1.0" encoding="utf-8"?>
<ds:datastoreItem xmlns:ds="http://schemas.openxmlformats.org/officeDocument/2006/customXml" ds:itemID="{C5584772-DD45-4D0A-957D-708EE9AE6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</dc:creator>
  <cp:lastModifiedBy>Ruth Adriana Rueda Aguilar</cp:lastModifiedBy>
  <cp:lastPrinted>2016-11-17T17:23:52Z</cp:lastPrinted>
  <dcterms:created xsi:type="dcterms:W3CDTF">2016-09-22T15:41:59Z</dcterms:created>
  <dcterms:modified xsi:type="dcterms:W3CDTF">2016-11-17T17:34:59Z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0x01010032E1599B1F5B444AAB10EE0F9E153DC5</vt:lpwstr>
  </property>
</Properties>
</file>